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ESTADOS FINANCIEROS 2021\ESTADOS FINANCIEROS TRANSPARENCIA 2021\CUENTA PUBLICA\DAROS ABIERTOS PARA PUBLICACION\"/>
    </mc:Choice>
  </mc:AlternateContent>
  <bookViews>
    <workbookView xWindow="0" yWindow="0" windowWidth="20490" windowHeight="7935" activeTab="7"/>
  </bookViews>
  <sheets>
    <sheet name="EA" sheetId="1" r:id="rId1"/>
    <sheet name="ESF" sheetId="2" r:id="rId2"/>
    <sheet name="ECSF" sheetId="3" r:id="rId3"/>
    <sheet name="EAA" sheetId="4" r:id="rId4"/>
    <sheet name="EADOP" sheetId="5" r:id="rId5"/>
    <sheet name="EVHP" sheetId="6" r:id="rId6"/>
    <sheet name="EFE" sheetId="7" r:id="rId7"/>
    <sheet name="PC" sheetId="8" r:id="rId8"/>
  </sheets>
  <externalReferences>
    <externalReference r:id="rId9"/>
    <externalReference r:id="rId10"/>
  </externalReferences>
  <definedNames>
    <definedName name="_xlnm.Print_Area" localSheetId="7">PC!$C$1:$J$28</definedName>
  </definedNames>
  <calcPr calcId="162913"/>
</workbook>
</file>

<file path=xl/calcChain.xml><?xml version="1.0" encoding="utf-8"?>
<calcChain xmlns="http://schemas.openxmlformats.org/spreadsheetml/2006/main">
  <c r="G15" i="7" l="1"/>
  <c r="H15" i="7"/>
  <c r="O15" i="7"/>
  <c r="P15" i="7"/>
  <c r="O20" i="7"/>
  <c r="P20" i="7"/>
  <c r="O24" i="7"/>
  <c r="P24" i="7"/>
  <c r="G28" i="7"/>
  <c r="H28" i="7"/>
  <c r="O30" i="7"/>
  <c r="P30" i="7"/>
  <c r="O31" i="7"/>
  <c r="P31" i="7"/>
  <c r="O37" i="7"/>
  <c r="P37" i="7"/>
  <c r="O38" i="7"/>
  <c r="P38" i="7"/>
  <c r="O44" i="7"/>
  <c r="O47" i="7" s="1"/>
  <c r="O50" i="7" s="1"/>
  <c r="P44" i="7"/>
  <c r="G47" i="7"/>
  <c r="H47" i="7"/>
  <c r="P47" i="7"/>
  <c r="P50" i="7" s="1"/>
  <c r="E15" i="6"/>
  <c r="I15" i="6"/>
  <c r="I16" i="6"/>
  <c r="I17" i="6"/>
  <c r="I18" i="6"/>
  <c r="F20" i="6"/>
  <c r="G20" i="6"/>
  <c r="I20" i="6"/>
  <c r="I21" i="6"/>
  <c r="I22" i="6"/>
  <c r="I23" i="6"/>
  <c r="I24" i="6"/>
  <c r="I25" i="6"/>
  <c r="H27" i="6"/>
  <c r="H31" i="6" s="1"/>
  <c r="H49" i="6" s="1"/>
  <c r="I27" i="6"/>
  <c r="I28" i="6"/>
  <c r="I29" i="6"/>
  <c r="E31" i="6"/>
  <c r="E49" i="6" s="1"/>
  <c r="F31" i="6"/>
  <c r="I31" i="6" s="1"/>
  <c r="G31" i="6"/>
  <c r="G49" i="6" s="1"/>
  <c r="E33" i="6"/>
  <c r="I33" i="6"/>
  <c r="I34" i="6"/>
  <c r="I35" i="6"/>
  <c r="I36" i="6"/>
  <c r="F38" i="6"/>
  <c r="I39" i="6"/>
  <c r="G40" i="6"/>
  <c r="G38" i="6" s="1"/>
  <c r="I41" i="6"/>
  <c r="I42" i="6"/>
  <c r="I43" i="6"/>
  <c r="H45" i="6"/>
  <c r="I45" i="6"/>
  <c r="I46" i="6"/>
  <c r="I47" i="6"/>
  <c r="I14" i="5"/>
  <c r="J14" i="5"/>
  <c r="I19" i="5"/>
  <c r="J19" i="5"/>
  <c r="J25" i="5" s="1"/>
  <c r="I25" i="5"/>
  <c r="I28" i="5"/>
  <c r="J28" i="5"/>
  <c r="I33" i="5"/>
  <c r="I39" i="5" s="1"/>
  <c r="I43" i="5" s="1"/>
  <c r="J33" i="5"/>
  <c r="J39" i="5"/>
  <c r="J43" i="5" s="1"/>
  <c r="I38" i="6" l="1"/>
  <c r="F49" i="6"/>
  <c r="I49" i="6" s="1"/>
  <c r="I40" i="6"/>
  <c r="E18" i="4"/>
  <c r="E16" i="4" s="1"/>
  <c r="F18" i="4"/>
  <c r="F16" i="4" s="1"/>
  <c r="G18" i="4"/>
  <c r="G16" i="4" s="1"/>
  <c r="G38" i="4" s="1"/>
  <c r="E19" i="4"/>
  <c r="H19" i="4" s="1"/>
  <c r="I19" i="4" s="1"/>
  <c r="F19" i="4"/>
  <c r="G19" i="4"/>
  <c r="E20" i="4"/>
  <c r="H20" i="4" s="1"/>
  <c r="I20" i="4" s="1"/>
  <c r="F20" i="4"/>
  <c r="G20" i="4"/>
  <c r="H21" i="4"/>
  <c r="I21" i="4" s="1"/>
  <c r="H22" i="4"/>
  <c r="I22" i="4"/>
  <c r="H23" i="4"/>
  <c r="I23" i="4" s="1"/>
  <c r="H24" i="4"/>
  <c r="I24" i="4"/>
  <c r="E28" i="4"/>
  <c r="F28" i="4"/>
  <c r="H28" i="4" s="1"/>
  <c r="G28" i="4"/>
  <c r="G26" i="4" s="1"/>
  <c r="E29" i="4"/>
  <c r="E26" i="4" s="1"/>
  <c r="F29" i="4"/>
  <c r="G29" i="4"/>
  <c r="E30" i="4"/>
  <c r="H30" i="4" s="1"/>
  <c r="I30" i="4" s="1"/>
  <c r="F30" i="4"/>
  <c r="G30" i="4"/>
  <c r="E31" i="4"/>
  <c r="F31" i="4"/>
  <c r="G31" i="4"/>
  <c r="H31" i="4"/>
  <c r="I31" i="4" s="1"/>
  <c r="E32" i="4"/>
  <c r="H32" i="4" s="1"/>
  <c r="I32" i="4" s="1"/>
  <c r="F32" i="4"/>
  <c r="G32" i="4"/>
  <c r="E33" i="4"/>
  <c r="H33" i="4" s="1"/>
  <c r="I33" i="4" s="1"/>
  <c r="F33" i="4"/>
  <c r="G33" i="4"/>
  <c r="H34" i="4"/>
  <c r="I34" i="4" s="1"/>
  <c r="H35" i="4"/>
  <c r="I35" i="4"/>
  <c r="H36" i="4"/>
  <c r="I36" i="4" s="1"/>
  <c r="E16" i="3"/>
  <c r="E14" i="3" s="1"/>
  <c r="F16" i="3"/>
  <c r="F14" i="3" s="1"/>
  <c r="K16" i="3"/>
  <c r="K14" i="3" s="1"/>
  <c r="J25" i="3"/>
  <c r="J16" i="3" s="1"/>
  <c r="J14" i="3" s="1"/>
  <c r="E26" i="3"/>
  <c r="F26" i="3"/>
  <c r="J27" i="3"/>
  <c r="K27" i="3"/>
  <c r="J38" i="3"/>
  <c r="J36" i="3" s="1"/>
  <c r="K38" i="3"/>
  <c r="K36" i="3" s="1"/>
  <c r="J44" i="3"/>
  <c r="K44" i="3"/>
  <c r="J52" i="3"/>
  <c r="K52" i="3"/>
  <c r="E17" i="2"/>
  <c r="F17" i="2"/>
  <c r="J17" i="2"/>
  <c r="K17" i="2"/>
  <c r="E18" i="2"/>
  <c r="F18" i="2"/>
  <c r="E19" i="2"/>
  <c r="F19" i="2"/>
  <c r="J19" i="2"/>
  <c r="K19" i="2"/>
  <c r="J23" i="2"/>
  <c r="K23" i="2"/>
  <c r="J24" i="2"/>
  <c r="K24" i="2"/>
  <c r="E25" i="2"/>
  <c r="F25" i="2"/>
  <c r="J26" i="2"/>
  <c r="K26" i="2"/>
  <c r="E30" i="2"/>
  <c r="F30" i="2"/>
  <c r="K30" i="2"/>
  <c r="E31" i="2"/>
  <c r="F31" i="2"/>
  <c r="E32" i="2"/>
  <c r="F32" i="2"/>
  <c r="J32" i="2"/>
  <c r="K32" i="2"/>
  <c r="E33" i="2"/>
  <c r="F33" i="2"/>
  <c r="E34" i="2"/>
  <c r="F34" i="2"/>
  <c r="E35" i="2"/>
  <c r="F35" i="2"/>
  <c r="J35" i="2"/>
  <c r="J37" i="2"/>
  <c r="K37" i="2"/>
  <c r="J39" i="2"/>
  <c r="K39" i="2"/>
  <c r="E40" i="2"/>
  <c r="F40" i="2"/>
  <c r="E42" i="2"/>
  <c r="F42" i="2"/>
  <c r="J43" i="2"/>
  <c r="K43" i="2"/>
  <c r="J45" i="2"/>
  <c r="K45" i="2"/>
  <c r="J46" i="2"/>
  <c r="K46" i="2"/>
  <c r="J49" i="2"/>
  <c r="K49" i="2"/>
  <c r="J53" i="2"/>
  <c r="J57" i="2"/>
  <c r="K57" i="2"/>
  <c r="J62" i="2"/>
  <c r="K62" i="2"/>
  <c r="K64" i="2" s="1"/>
  <c r="J64" i="2"/>
  <c r="H26" i="4" l="1"/>
  <c r="I28" i="4"/>
  <c r="I26" i="4" s="1"/>
  <c r="E38" i="4"/>
  <c r="H29" i="4"/>
  <c r="I29" i="4" s="1"/>
  <c r="F26" i="4"/>
  <c r="F38" i="4" s="1"/>
  <c r="H18" i="4"/>
  <c r="I18" i="4" l="1"/>
  <c r="I16" i="4" s="1"/>
  <c r="I38" i="4" s="1"/>
  <c r="H16" i="4"/>
  <c r="H38" i="4" s="1"/>
  <c r="F13" i="1" l="1"/>
  <c r="F23" i="1"/>
  <c r="F27" i="1"/>
  <c r="K13" i="1"/>
  <c r="K18" i="1"/>
  <c r="K29" i="1"/>
  <c r="K41" i="1"/>
  <c r="J41" i="1"/>
  <c r="K49" i="1"/>
  <c r="J49" i="1"/>
  <c r="K34" i="1"/>
  <c r="J34" i="1"/>
  <c r="J29" i="1"/>
  <c r="J18" i="1"/>
  <c r="J13" i="1"/>
  <c r="E27" i="1"/>
  <c r="E13" i="1"/>
  <c r="E23" i="1"/>
  <c r="K52" i="1" l="1"/>
  <c r="J52" i="1"/>
  <c r="F34" i="1"/>
  <c r="E34" i="1"/>
  <c r="K54" i="1" l="1"/>
  <c r="J54" i="1"/>
</calcChain>
</file>

<file path=xl/sharedStrings.xml><?xml version="1.0" encoding="utf-8"?>
<sst xmlns="http://schemas.openxmlformats.org/spreadsheetml/2006/main" count="441" uniqueCount="229">
  <si>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</si>
  <si>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</si>
  <si>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</si>
  <si>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</si>
  <si>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</si>
  <si>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</si>
  <si>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</si>
  <si>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</si>
  <si>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</si>
  <si>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</si>
  <si>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</si>
  <si>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</si>
  <si>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</si>
  <si>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</si>
  <si>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</si>
  <si>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</si>
  <si>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</si>
  <si>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</si>
  <si>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</si>
  <si>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</si>
  <si>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</si>
  <si>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</si>
  <si>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</si>
  <si>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</si>
  <si>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</si>
  <si>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</si>
  <si>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</si>
  <si>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</si>
  <si>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</si>
  <si>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</si>
  <si>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</si>
  <si>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</si>
  <si>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</si>
  <si>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</si>
  <si>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</si>
  <si>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</si>
  <si>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</si>
  <si>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</si>
  <si>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</si>
  <si>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</si>
  <si>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</si>
  <si>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</si>
  <si>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</si>
  <si>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</si>
  <si>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</si>
  <si>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</si>
  <si>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</si>
  <si>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</si>
  <si>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</si>
  <si>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Transferencia, Asignaciones, Subsidios y Otras Ayudas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</si>
  <si>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</si>
  <si>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 xml:space="preserve">Transferencias, Asignaciones, Subsidios y Subvenciones, y Pensiones y Jubilaciones </t>
  </si>
  <si>
    <t>Productos</t>
  </si>
  <si>
    <t>Aprovechamientos</t>
  </si>
  <si>
    <t>Participaciones, Aportaciones, Convenios, Incentivos Derivados de la Colaboración Fiscal, Fondos Distintos de Aportaciones</t>
  </si>
  <si>
    <t xml:space="preserve">Ingresos por Venta de Bienes y Prestación de Servicios </t>
  </si>
  <si>
    <t>Cuenta Pública 2020</t>
  </si>
  <si>
    <t>Del 1 de Enero al 31 de Diciembre de 2020 y 2019</t>
  </si>
  <si>
    <t xml:space="preserve">Municipio de Corregidora, Querétaro </t>
  </si>
  <si>
    <t>Cuotas y Aportaciones de Seguridad Social</t>
  </si>
  <si>
    <t>Servicios Personales</t>
  </si>
  <si>
    <t>Inversión Pública no Capitalizable</t>
  </si>
  <si>
    <t>Total del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</si>
  <si>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</si>
  <si>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</si>
  <si>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</si>
  <si>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</si>
  <si>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</si>
  <si>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</si>
  <si>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</si>
  <si>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</si>
  <si>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</si>
  <si>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</si>
  <si>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</si>
  <si>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</si>
  <si>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Hacienda Pública/Patrimonio Contribuido</t>
  </si>
  <si>
    <t>Total del Activo</t>
  </si>
  <si>
    <t>HACIENDA PÚBLICA/ PATRIMONIO</t>
  </si>
  <si>
    <t>Total de  Activos 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</si>
  <si>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</si>
  <si>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</si>
  <si>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</si>
  <si>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</si>
  <si>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</si>
  <si>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</si>
  <si>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</si>
  <si>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</si>
  <si>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</si>
  <si>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</si>
  <si>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</si>
  <si>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</si>
  <si>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</si>
  <si>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</si>
  <si>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</si>
  <si>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</si>
  <si>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</si>
  <si>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</si>
  <si>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</si>
  <si>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</si>
  <si>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</si>
  <si>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</si>
  <si>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</si>
  <si>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</si>
  <si>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</si>
  <si>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</si>
  <si>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</si>
  <si>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</si>
  <si>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</si>
  <si>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</si>
  <si>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</si>
  <si>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</si>
  <si>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</si>
  <si>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</si>
  <si>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</si>
  <si>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</si>
  <si>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</si>
  <si>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</si>
  <si>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</si>
  <si>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</si>
  <si>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</si>
  <si>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</si>
  <si>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Al 31 de Diciembre de 2020 y 2019</t>
  </si>
  <si>
    <t>Estado de Situación Financiera</t>
  </si>
  <si>
    <t>Exceso o Insuficiencia en la Actualización de la Hacienda Pública/Patrimonio</t>
  </si>
  <si>
    <t>Aplicación</t>
  </si>
  <si>
    <t>Origen</t>
  </si>
  <si>
    <t>Del 1 de Enero al 31 de Diciembre de 2020</t>
  </si>
  <si>
    <t>Estado de Cambios en la Situación Financiera</t>
  </si>
  <si>
    <t>Municipio de Corregidora, Querétaro</t>
  </si>
  <si>
    <t>TOTAL DEL  ACTIVO</t>
  </si>
  <si>
    <t xml:space="preserve">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</si>
  <si>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</si>
  <si>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</si>
  <si>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</si>
  <si>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</si>
  <si>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</si>
  <si>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</si>
  <si>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</si>
  <si>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Estado Analítico del Activo</t>
  </si>
  <si>
    <t xml:space="preserve">                Total de Deuda y Otros Pasivos</t>
  </si>
  <si>
    <t>México</t>
  </si>
  <si>
    <t>Peso</t>
  </si>
  <si>
    <t>Otros Pasivos</t>
  </si>
  <si>
    <t xml:space="preserve">                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</si>
  <si>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</si>
  <si>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</si>
  <si>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</si>
  <si>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</si>
  <si>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</si>
  <si>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Banco Mercantil del Norte, S.A.</t>
  </si>
  <si>
    <t>Instituciones de Crédito</t>
  </si>
  <si>
    <t>Deuda Interna</t>
  </si>
  <si>
    <t xml:space="preserve">Largo Plazo           </t>
  </si>
  <si>
    <t xml:space="preserve">              Subtotal a Corto Plazo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</si>
  <si>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</si>
  <si>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</si>
  <si>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</si>
  <si>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</si>
  <si>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</si>
  <si>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</si>
  <si>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</si>
  <si>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Estado Analítico de la Deuda y Otros Pasivos</t>
  </si>
  <si>
    <t>HACIENDA PÚBLICA / PATRIMONIO NETO FINAL 2020</t>
  </si>
  <si>
    <t>Resultado por Posición  Monetaria</t>
  </si>
  <si>
    <t>CAMBIOS EN EL EXCESO O INSUFICIENCIA EN LA ACTUALIZACIÓN DE LA HACIENDA PÚBLICA/ PATRIMONIO NETO 2020</t>
  </si>
  <si>
    <t xml:space="preserve">Revalúos  </t>
  </si>
  <si>
    <t>Resultados del Ejercicio (Ahorro/Desahorro)</t>
  </si>
  <si>
    <t>VARIACIONES DE LA HACIENDA PÚBLICA / PATRIMONIO GENERADO NETO 2020</t>
  </si>
  <si>
    <t>Actualización de la Hacienda Pública/Patrimonio</t>
  </si>
  <si>
    <t>CAMBIOS EN LA HACIENDA PÚBLICA/PATRIMONIO CONTRIBUIDO NETO 2020</t>
  </si>
  <si>
    <t>HACIENDA PÚBLICA / PATRIMONIO  NETO  FINAL 2019</t>
  </si>
  <si>
    <t>EXCESO O INSUFICIENCIA EN LA ACTUALIZACIÓN DE LA HACIENDA PÚBLICA/ PATRIMONIO NETO  2019</t>
  </si>
  <si>
    <t>HACIENDA PÚBLICA /PATRIMONIO GENERADO NETO 2019</t>
  </si>
  <si>
    <t xml:space="preserve">Aportaciones </t>
  </si>
  <si>
    <t>HACIENDA PÚBLICA/PATRIMONIO CONTRIBUIDO NETO 2019</t>
  </si>
  <si>
    <t>TOTAL</t>
  </si>
  <si>
    <t>Exceso o Insuficiencia en la Actualización de la Hacienda Pública / Patrimonio</t>
  </si>
  <si>
    <t>Hacienda Pública/Patrimonio Generado del Ejercicio</t>
  </si>
  <si>
    <t>Hacienda Pública/Patrimonio Generado de Ejercicios Anteriores</t>
  </si>
  <si>
    <t>(pesos)</t>
  </si>
  <si>
    <t>Estado de Variación en la Hacienda Pública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</si>
  <si>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</si>
  <si>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</si>
  <si>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</si>
  <si>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Operación</t>
  </si>
  <si>
    <t>Flujos netos de Efectivo por Actividades de Financiamiento</t>
  </si>
  <si>
    <t>Otras Aplicaciones de Operación</t>
  </si>
  <si>
    <t>Otras Aplicaciones de Financiamiento</t>
  </si>
  <si>
    <t xml:space="preserve">Participaciones </t>
  </si>
  <si>
    <t xml:space="preserve">   Externo</t>
  </si>
  <si>
    <t xml:space="preserve">   Interno</t>
  </si>
  <si>
    <t>Servicios de la Deuda</t>
  </si>
  <si>
    <t>Otros Orígenes de Financiamiento</t>
  </si>
  <si>
    <t xml:space="preserve">Subsidios y Subvenciones </t>
  </si>
  <si>
    <t>Transferencias al resto del Sector Público</t>
  </si>
  <si>
    <t>Endeudamiento Neto</t>
  </si>
  <si>
    <t>Flujo de Efectivo de las Actividades de Financiamiento</t>
  </si>
  <si>
    <t>Otros Orígenes de Operación</t>
  </si>
  <si>
    <t>Flujos Netos de Efectivo por Actividades de Inversión</t>
  </si>
  <si>
    <t>Otras Aplicaciones de Inversión</t>
  </si>
  <si>
    <t xml:space="preserve">Participaciones, Aportaciones, Convenios, Incentivos Derivados de la Colaboración Fiscal y Fondos Distintos de Aportaciones 
Aportaciones </t>
  </si>
  <si>
    <t>Ingresos por Venta de Bienes y Prestación de Servicios</t>
  </si>
  <si>
    <t>Otros Orígenes de Inversión</t>
  </si>
  <si>
    <t>Contribuciones de mejoras</t>
  </si>
  <si>
    <t xml:space="preserve">Flujos de Efectivo de las Actividades de Inversión </t>
  </si>
  <si>
    <t>Flujos de Efectivo de las Actividades de Operación</t>
  </si>
  <si>
    <t>Estado de Flujos de Efectivo</t>
  </si>
  <si>
    <t>Bajo protesta de decir verdad declaramos que los Estados Financieros y sus Notas son razonablemente correctos y son responsabilidad del emisor.</t>
  </si>
  <si>
    <t>** Avales , juicios, laborales, civiles, fiscales, etc.</t>
  </si>
  <si>
    <t>Juicios que estan en proceso de Sentencias.</t>
  </si>
  <si>
    <t>JUICIOS DE RESPONSABILIDAD PATRIMONIAL</t>
  </si>
  <si>
    <t>2020</t>
  </si>
  <si>
    <t>Juicios que estan en proceso de Laudos.</t>
  </si>
  <si>
    <t>LAUDOS LABORALES</t>
  </si>
  <si>
    <t>2019</t>
  </si>
  <si>
    <t>2018</t>
  </si>
  <si>
    <t>2017</t>
  </si>
  <si>
    <t>2016</t>
  </si>
  <si>
    <t>En proceso jurisdiccional (En espera de la emision de sentencia, recurso de revision o ejecución de sentencia estando pendiente la determinación de la cantidad).</t>
  </si>
  <si>
    <t xml:space="preserve">JUICIOS FISCALES </t>
  </si>
  <si>
    <t>Provisiones de alumbrado público, registrado en Estados Financieros como inversiones financieras a largo plazo.</t>
  </si>
  <si>
    <t>Alumbrado Público</t>
  </si>
  <si>
    <t>Provisiones de pensiones y jubilaciones, registradas en Estados Financieros como inversiones financieras a largo plazo según estudio actuarial actualizado al 2018.</t>
  </si>
  <si>
    <t xml:space="preserve">Observación </t>
  </si>
  <si>
    <t xml:space="preserve">Importe </t>
  </si>
  <si>
    <t>Tipo de Contingencia**</t>
  </si>
  <si>
    <t>Ejercicio</t>
  </si>
  <si>
    <t>Ente Público:</t>
  </si>
  <si>
    <t>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</si>
</sst>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_ ;\-0\ "/>
    <numFmt numFmtId="165" formatCode="#,##0_ ;\-#,##0\ "/>
    <numFmt numFmtId="166" formatCode="General_)"/>
    <numFmt numFmtId="167" formatCode="#,##0_ ;[Red]\-#,##0\ "/>
    <numFmt numFmtId="168" formatCode="#,##0.00_ ;[Red]\-#,##0.0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0" tint="-0.499984740745262"/>
      <name val="Arial"/>
      <family val="2"/>
    </font>
    <font>
      <sz val="9"/>
      <color rgb="FFFF0000"/>
      <name val="Arial"/>
      <family val="2"/>
    </font>
    <font>
      <b/>
      <i/>
      <sz val="9"/>
      <color theme="1"/>
      <name val="Arial"/>
      <family val="2"/>
    </font>
    <font>
      <b/>
      <sz val="9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6" fontId="1" fillId="0" borderId="0"/>
  </cellStyleXfs>
  <cellXfs count="368">
    <xf numFmtId="0" fontId="0" fillId="0" borderId="0" xfId="0"/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8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7" fillId="2" borderId="4" xfId="0" applyFont="1" applyFill="1" applyBorder="1"/>
    <xf numFmtId="0" fontId="11" fillId="2" borderId="5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3" fillId="2" borderId="7" xfId="0" applyFont="1" applyFill="1" applyBorder="1" applyAlignment="1">
      <alignment vertical="top"/>
    </xf>
    <xf numFmtId="0" fontId="3" fillId="2" borderId="7" xfId="0" applyFont="1" applyFill="1" applyBorder="1"/>
    <xf numFmtId="43" fontId="3" fillId="2" borderId="7" xfId="1" applyFont="1" applyFill="1" applyBorder="1"/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4" fontId="2" fillId="2" borderId="0" xfId="0" applyNumberFormat="1" applyFont="1" applyFill="1" applyBorder="1" applyAlignment="1" applyProtection="1">
      <alignment vertical="top"/>
    </xf>
    <xf numFmtId="4" fontId="3" fillId="2" borderId="0" xfId="1" applyNumberFormat="1" applyFont="1" applyFill="1" applyBorder="1" applyAlignment="1" applyProtection="1">
      <alignment horizontal="right" vertical="top"/>
      <protection locked="0"/>
    </xf>
    <xf numFmtId="4" fontId="3" fillId="2" borderId="0" xfId="1" applyNumberFormat="1" applyFont="1" applyFill="1" applyBorder="1" applyAlignment="1" applyProtection="1">
      <alignment vertical="top"/>
      <protection locked="0"/>
    </xf>
    <xf numFmtId="4" fontId="4" fillId="2" borderId="0" xfId="0" applyNumberFormat="1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4" fontId="5" fillId="2" borderId="0" xfId="0" applyNumberFormat="1" applyFont="1" applyFill="1" applyBorder="1" applyAlignment="1" applyProtection="1">
      <alignment vertical="top"/>
    </xf>
    <xf numFmtId="4" fontId="2" fillId="2" borderId="0" xfId="1" applyNumberFormat="1" applyFont="1" applyFill="1" applyBorder="1" applyAlignment="1" applyProtection="1">
      <alignment vertical="top"/>
    </xf>
    <xf numFmtId="4" fontId="12" fillId="2" borderId="0" xfId="1" applyNumberFormat="1" applyFont="1" applyFill="1" applyBorder="1" applyAlignment="1" applyProtection="1">
      <alignment vertical="top"/>
    </xf>
    <xf numFmtId="4" fontId="5" fillId="2" borderId="0" xfId="1" applyNumberFormat="1" applyFont="1" applyFill="1" applyBorder="1" applyAlignment="1" applyProtection="1">
      <alignment vertical="top"/>
    </xf>
    <xf numFmtId="0" fontId="10" fillId="3" borderId="2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10" fillId="3" borderId="2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/>
    <xf numFmtId="0" fontId="7" fillId="2" borderId="0" xfId="0" applyFont="1" applyFill="1" applyBorder="1" applyProtection="1"/>
    <xf numFmtId="0" fontId="7" fillId="2" borderId="0" xfId="0" applyFont="1" applyFill="1" applyProtection="1"/>
    <xf numFmtId="43" fontId="3" fillId="2" borderId="0" xfId="1" applyFont="1" applyFill="1" applyBorder="1" applyProtection="1"/>
    <xf numFmtId="0" fontId="2" fillId="2" borderId="0" xfId="0" applyFont="1" applyFill="1" applyBorder="1" applyAlignment="1" applyProtection="1">
      <alignment vertical="top"/>
    </xf>
    <xf numFmtId="43" fontId="3" fillId="2" borderId="0" xfId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right" vertical="top"/>
    </xf>
    <xf numFmtId="0" fontId="7" fillId="2" borderId="8" xfId="0" applyFont="1" applyFill="1" applyBorder="1" applyProtection="1"/>
    <xf numFmtId="0" fontId="7" fillId="2" borderId="7" xfId="0" applyFont="1" applyFill="1" applyBorder="1" applyAlignment="1" applyProtection="1">
      <alignment vertical="top"/>
    </xf>
    <xf numFmtId="0" fontId="7" fillId="2" borderId="7" xfId="0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7" fillId="2" borderId="5" xfId="0" applyFont="1" applyFill="1" applyBorder="1" applyProtection="1"/>
    <xf numFmtId="0" fontId="5" fillId="2" borderId="0" xfId="0" applyFont="1" applyFill="1" applyBorder="1" applyAlignment="1" applyProtection="1">
      <alignment horizontal="left" vertical="top" wrapText="1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vertical="top"/>
    </xf>
    <xf numFmtId="4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4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center" wrapText="1"/>
    </xf>
    <xf numFmtId="4" fontId="4" fillId="2" borderId="0" xfId="1" applyNumberFormat="1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right" vertical="top"/>
    </xf>
    <xf numFmtId="0" fontId="8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vertical="top"/>
      <protection locked="0"/>
    </xf>
    <xf numFmtId="4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3" fontId="2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3" fontId="2" fillId="2" borderId="0" xfId="0" applyNumberFormat="1" applyFont="1" applyFill="1" applyBorder="1" applyAlignment="1" applyProtection="1">
      <alignment vertical="top"/>
    </xf>
    <xf numFmtId="165" fontId="3" fillId="2" borderId="0" xfId="1" applyNumberFormat="1" applyFont="1" applyFill="1" applyBorder="1" applyAlignment="1" applyProtection="1">
      <alignment vertical="top"/>
    </xf>
    <xf numFmtId="0" fontId="2" fillId="2" borderId="0" xfId="3" applyNumberFormat="1" applyFont="1" applyFill="1" applyBorder="1" applyAlignment="1" applyProtection="1">
      <alignment vertical="center"/>
    </xf>
    <xf numFmtId="0" fontId="2" fillId="2" borderId="0" xfId="3" applyNumberFormat="1" applyFont="1" applyFill="1" applyBorder="1" applyAlignment="1" applyProtection="1">
      <alignment horizontal="right" vertical="top"/>
    </xf>
    <xf numFmtId="0" fontId="2" fillId="2" borderId="4" xfId="3" applyNumberFormat="1" applyFont="1" applyFill="1" applyBorder="1" applyAlignment="1" applyProtection="1">
      <alignment vertical="center"/>
    </xf>
    <xf numFmtId="0" fontId="9" fillId="3" borderId="5" xfId="0" applyFont="1" applyFill="1" applyBorder="1" applyProtection="1"/>
    <xf numFmtId="164" fontId="10" fillId="3" borderId="0" xfId="1" applyNumberFormat="1" applyFont="1" applyFill="1" applyBorder="1" applyAlignment="1" applyProtection="1">
      <alignment horizontal="center"/>
    </xf>
    <xf numFmtId="0" fontId="10" fillId="3" borderId="0" xfId="2" applyFont="1" applyFill="1" applyBorder="1" applyAlignment="1" applyProtection="1">
      <alignment horizontal="center" vertical="center"/>
    </xf>
    <xf numFmtId="0" fontId="10" fillId="3" borderId="0" xfId="2" applyFont="1" applyFill="1" applyBorder="1" applyAlignment="1" applyProtection="1">
      <alignment horizontal="right" vertical="top"/>
    </xf>
    <xf numFmtId="0" fontId="9" fillId="3" borderId="4" xfId="2" applyFont="1" applyFill="1" applyBorder="1" applyAlignment="1" applyProtection="1">
      <alignment horizontal="center" vertical="center"/>
    </xf>
    <xf numFmtId="0" fontId="9" fillId="3" borderId="9" xfId="0" applyFont="1" applyFill="1" applyBorder="1" applyProtection="1"/>
    <xf numFmtId="0" fontId="10" fillId="3" borderId="10" xfId="0" applyFont="1" applyFill="1" applyBorder="1" applyAlignment="1" applyProtection="1">
      <alignment horizontal="centerContinuous"/>
    </xf>
    <xf numFmtId="0" fontId="10" fillId="3" borderId="10" xfId="2" applyFont="1" applyFill="1" applyBorder="1" applyAlignment="1" applyProtection="1">
      <alignment horizontal="center" vertical="center"/>
    </xf>
    <xf numFmtId="0" fontId="10" fillId="3" borderId="10" xfId="2" applyFont="1" applyFill="1" applyBorder="1" applyAlignment="1" applyProtection="1">
      <alignment horizontal="right" vertical="top"/>
    </xf>
    <xf numFmtId="0" fontId="9" fillId="3" borderId="11" xfId="2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3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2" borderId="0" xfId="0" applyFont="1" applyFill="1" applyAlignment="1" applyProtection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7" fillId="2" borderId="2" xfId="0" applyFont="1" applyFill="1" applyBorder="1"/>
    <xf numFmtId="3" fontId="3" fillId="2" borderId="7" xfId="1" applyNumberFormat="1" applyFont="1" applyFill="1" applyBorder="1" applyAlignment="1" applyProtection="1">
      <alignment horizontal="right" vertical="top" wrapText="1"/>
      <protection locked="0"/>
    </xf>
    <xf numFmtId="0" fontId="3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3" fontId="7" fillId="2" borderId="0" xfId="0" applyNumberFormat="1" applyFont="1" applyFill="1" applyBorder="1"/>
    <xf numFmtId="0" fontId="13" fillId="2" borderId="0" xfId="2" applyFont="1" applyFill="1" applyBorder="1" applyAlignment="1" applyProtection="1">
      <alignment horizontal="center"/>
    </xf>
    <xf numFmtId="3" fontId="13" fillId="2" borderId="0" xfId="2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>
      <alignment wrapText="1"/>
    </xf>
    <xf numFmtId="0" fontId="13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14" fillId="3" borderId="1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Continuous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8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/>
    </xf>
    <xf numFmtId="3" fontId="8" fillId="2" borderId="0" xfId="1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vertical="top"/>
    </xf>
    <xf numFmtId="3" fontId="3" fillId="2" borderId="0" xfId="1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>
      <alignment horizontal="left" vertical="top"/>
    </xf>
    <xf numFmtId="3" fontId="14" fillId="2" borderId="0" xfId="1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0" fontId="15" fillId="2" borderId="5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7" fillId="2" borderId="0" xfId="0" applyFont="1" applyFill="1"/>
    <xf numFmtId="3" fontId="8" fillId="2" borderId="0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2" fillId="2" borderId="5" xfId="3" applyNumberFormat="1" applyFont="1" applyFill="1" applyBorder="1" applyAlignment="1">
      <alignment horizontal="center" vertical="top"/>
    </xf>
    <xf numFmtId="0" fontId="2" fillId="2" borderId="0" xfId="3" applyNumberFormat="1" applyFont="1" applyFill="1" applyBorder="1" applyAlignment="1">
      <alignment horizontal="center" vertical="top"/>
    </xf>
    <xf numFmtId="0" fontId="2" fillId="2" borderId="4" xfId="3" applyNumberFormat="1" applyFont="1" applyFill="1" applyBorder="1" applyAlignment="1">
      <alignment horizontal="center" vertical="top"/>
    </xf>
    <xf numFmtId="0" fontId="2" fillId="2" borderId="5" xfId="3" applyNumberFormat="1" applyFont="1" applyFill="1" applyBorder="1" applyAlignment="1">
      <alignment horizontal="center" vertical="center"/>
    </xf>
    <xf numFmtId="0" fontId="2" fillId="2" borderId="0" xfId="3" applyNumberFormat="1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3" borderId="8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3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/>
    </xf>
    <xf numFmtId="0" fontId="15" fillId="2" borderId="8" xfId="0" applyFont="1" applyFill="1" applyBorder="1" applyAlignment="1" applyProtection="1">
      <alignment vertical="top"/>
    </xf>
    <xf numFmtId="3" fontId="5" fillId="2" borderId="7" xfId="0" applyNumberFormat="1" applyFont="1" applyFill="1" applyBorder="1" applyAlignment="1" applyProtection="1">
      <alignment horizontal="right" vertical="top"/>
    </xf>
    <xf numFmtId="3" fontId="5" fillId="2" borderId="7" xfId="0" applyNumberFormat="1" applyFont="1" applyFill="1" applyBorder="1" applyAlignment="1" applyProtection="1">
      <alignment horizontal="center" vertical="top"/>
    </xf>
    <xf numFmtId="0" fontId="5" fillId="2" borderId="7" xfId="0" applyFont="1" applyFill="1" applyBorder="1" applyAlignment="1" applyProtection="1">
      <alignment vertical="top"/>
    </xf>
    <xf numFmtId="0" fontId="5" fillId="2" borderId="7" xfId="0" applyFont="1" applyFill="1" applyBorder="1" applyAlignment="1" applyProtection="1">
      <alignment horizontal="left" vertical="top"/>
    </xf>
    <xf numFmtId="0" fontId="15" fillId="2" borderId="6" xfId="0" applyFont="1" applyFill="1" applyBorder="1" applyAlignment="1" applyProtection="1"/>
    <xf numFmtId="0" fontId="7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15" fillId="2" borderId="5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right" vertical="top"/>
    </xf>
    <xf numFmtId="3" fontId="5" fillId="2" borderId="0" xfId="0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5" fillId="2" borderId="4" xfId="0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8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vertical="top"/>
    </xf>
    <xf numFmtId="0" fontId="2" fillId="2" borderId="5" xfId="3" applyNumberFormat="1" applyFont="1" applyFill="1" applyBorder="1" applyAlignment="1" applyProtection="1">
      <alignment vertical="top"/>
    </xf>
    <xf numFmtId="0" fontId="2" fillId="2" borderId="0" xfId="3" applyNumberFormat="1" applyFont="1" applyFill="1" applyBorder="1" applyAlignment="1" applyProtection="1">
      <alignment vertical="top"/>
    </xf>
    <xf numFmtId="0" fontId="2" fillId="2" borderId="5" xfId="3" applyNumberFormat="1" applyFont="1" applyFill="1" applyBorder="1" applyAlignment="1" applyProtection="1">
      <alignment horizontal="center" vertical="top"/>
    </xf>
    <xf numFmtId="0" fontId="2" fillId="2" borderId="0" xfId="3" applyNumberFormat="1" applyFont="1" applyFill="1" applyBorder="1" applyAlignment="1" applyProtection="1">
      <alignment horizontal="center" vertical="top"/>
    </xf>
    <xf numFmtId="0" fontId="2" fillId="2" borderId="5" xfId="3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horizontal="center" vertical="center"/>
    </xf>
    <xf numFmtId="0" fontId="2" fillId="2" borderId="4" xfId="3" applyNumberFormat="1" applyFont="1" applyFill="1" applyBorder="1" applyAlignment="1" applyProtection="1">
      <alignment horizontal="centerContinuous" vertical="center"/>
    </xf>
    <xf numFmtId="0" fontId="10" fillId="3" borderId="3" xfId="2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/>
    </xf>
    <xf numFmtId="0" fontId="10" fillId="3" borderId="1" xfId="2" applyFont="1" applyFill="1" applyBorder="1" applyAlignment="1" applyProtection="1">
      <alignment horizontal="center" vertical="center" wrapText="1"/>
    </xf>
    <xf numFmtId="166" fontId="3" fillId="2" borderId="0" xfId="3" applyFont="1" applyFill="1" applyBorder="1" applyProtection="1"/>
    <xf numFmtId="0" fontId="2" fillId="2" borderId="0" xfId="0" applyFont="1" applyFill="1" applyBorder="1" applyAlignment="1" applyProtection="1">
      <alignment horizontal="centerContinuous"/>
    </xf>
    <xf numFmtId="0" fontId="2" fillId="2" borderId="0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/>
    <xf numFmtId="0" fontId="3" fillId="2" borderId="0" xfId="0" applyFont="1" applyFill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167" fontId="8" fillId="0" borderId="7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167" fontId="7" fillId="0" borderId="0" xfId="0" applyNumberFormat="1" applyFont="1" applyFill="1" applyBorder="1" applyAlignment="1">
      <alignment horizontal="right" vertical="top"/>
    </xf>
    <xf numFmtId="167" fontId="7" fillId="0" borderId="0" xfId="0" applyNumberFormat="1" applyFont="1" applyFill="1" applyBorder="1" applyAlignment="1" applyProtection="1">
      <alignment horizontal="right" vertical="top"/>
      <protection locked="0"/>
    </xf>
    <xf numFmtId="167" fontId="7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7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168" fontId="7" fillId="0" borderId="0" xfId="0" applyNumberFormat="1" applyFont="1" applyFill="1" applyBorder="1" applyAlignment="1" applyProtection="1">
      <alignment horizontal="right" vertical="top"/>
      <protection locked="0"/>
    </xf>
    <xf numFmtId="167" fontId="8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 applyFill="1" applyBorder="1" applyAlignment="1">
      <alignment vertical="top"/>
    </xf>
    <xf numFmtId="167" fontId="8" fillId="0" borderId="12" xfId="0" applyNumberFormat="1" applyFont="1" applyFill="1" applyBorder="1" applyAlignment="1">
      <alignment horizontal="right" vertical="top"/>
    </xf>
    <xf numFmtId="0" fontId="2" fillId="0" borderId="12" xfId="0" applyFont="1" applyFill="1" applyBorder="1" applyAlignment="1">
      <alignment horizontal="left" vertical="top"/>
    </xf>
    <xf numFmtId="0" fontId="0" fillId="0" borderId="0" xfId="0" applyFont="1"/>
    <xf numFmtId="167" fontId="8" fillId="2" borderId="12" xfId="0" applyNumberFormat="1" applyFont="1" applyFill="1" applyBorder="1" applyAlignment="1" applyProtection="1">
      <alignment horizontal="right" vertical="top"/>
      <protection locked="0"/>
    </xf>
    <xf numFmtId="167" fontId="8" fillId="2" borderId="12" xfId="0" applyNumberFormat="1" applyFont="1" applyFill="1" applyBorder="1" applyAlignment="1">
      <alignment horizontal="right" vertical="top"/>
    </xf>
    <xf numFmtId="0" fontId="2" fillId="2" borderId="12" xfId="0" applyFont="1" applyFill="1" applyBorder="1" applyAlignment="1">
      <alignment horizontal="left" vertical="top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165" fontId="3" fillId="2" borderId="0" xfId="1" applyNumberFormat="1" applyFont="1" applyFill="1" applyBorder="1" applyAlignment="1" applyProtection="1">
      <alignment vertical="top"/>
      <protection locked="0"/>
    </xf>
    <xf numFmtId="0" fontId="16" fillId="2" borderId="0" xfId="0" applyFont="1" applyFill="1" applyBorder="1" applyAlignment="1">
      <alignment horizontal="left" vertical="top"/>
    </xf>
    <xf numFmtId="0" fontId="2" fillId="2" borderId="5" xfId="3" applyNumberFormat="1" applyFont="1" applyFill="1" applyBorder="1" applyAlignment="1">
      <alignment horizontal="centerContinuous" vertical="center"/>
    </xf>
    <xf numFmtId="0" fontId="2" fillId="2" borderId="4" xfId="3" applyNumberFormat="1" applyFont="1" applyFill="1" applyBorder="1" applyAlignment="1">
      <alignment horizontal="centerContinuous" vertical="center"/>
    </xf>
    <xf numFmtId="164" fontId="10" fillId="3" borderId="3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/>
    <xf numFmtId="0" fontId="2" fillId="2" borderId="7" xfId="0" applyFont="1" applyFill="1" applyBorder="1" applyAlignment="1">
      <alignment horizontal="right"/>
    </xf>
    <xf numFmtId="0" fontId="2" fillId="2" borderId="7" xfId="3" applyNumberFormat="1" applyFont="1" applyFill="1" applyBorder="1" applyAlignment="1">
      <alignment horizontal="centerContinuous" vertical="center"/>
    </xf>
    <xf numFmtId="43" fontId="3" fillId="2" borderId="0" xfId="1" applyFont="1" applyFill="1" applyBorder="1" applyAlignment="1" applyProtection="1">
      <alignment horizontal="center"/>
      <protection locked="0"/>
    </xf>
    <xf numFmtId="3" fontId="3" fillId="2" borderId="0" xfId="2" applyNumberFormat="1" applyFont="1" applyFill="1" applyBorder="1" applyAlignment="1">
      <alignment vertical="top"/>
    </xf>
    <xf numFmtId="0" fontId="3" fillId="2" borderId="0" xfId="2" applyFont="1" applyFill="1" applyBorder="1" applyAlignment="1">
      <alignment vertical="top"/>
    </xf>
    <xf numFmtId="3" fontId="3" fillId="2" borderId="7" xfId="2" applyNumberFormat="1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7" fillId="2" borderId="0" xfId="0" applyFont="1" applyFill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3" fontId="2" fillId="2" borderId="0" xfId="2" applyNumberFormat="1" applyFont="1" applyFill="1" applyBorder="1" applyAlignment="1">
      <alignment horizontal="right" vertical="top" wrapText="1"/>
    </xf>
    <xf numFmtId="0" fontId="2" fillId="2" borderId="0" xfId="2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 applyProtection="1">
      <alignment horizontal="right" vertical="top" wrapText="1"/>
    </xf>
    <xf numFmtId="0" fontId="2" fillId="2" borderId="0" xfId="2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 applyProtection="1">
      <alignment horizontal="right" vertical="top" wrapText="1"/>
      <protection locked="0"/>
    </xf>
    <xf numFmtId="0" fontId="2" fillId="2" borderId="0" xfId="2" applyFont="1" applyFill="1" applyBorder="1" applyAlignment="1">
      <alignment horizontal="left" vertical="top"/>
    </xf>
    <xf numFmtId="3" fontId="2" fillId="2" borderId="0" xfId="2" applyNumberFormat="1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0" fontId="3" fillId="2" borderId="0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left" vertical="top"/>
    </xf>
    <xf numFmtId="0" fontId="3" fillId="2" borderId="0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left" vertical="top"/>
    </xf>
    <xf numFmtId="0" fontId="2" fillId="2" borderId="4" xfId="2" applyFont="1" applyFill="1" applyBorder="1" applyAlignment="1">
      <alignment horizontal="left" vertical="top"/>
    </xf>
    <xf numFmtId="0" fontId="9" fillId="3" borderId="3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/>
    </xf>
    <xf numFmtId="0" fontId="3" fillId="2" borderId="0" xfId="2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" vertical="top"/>
    </xf>
    <xf numFmtId="0" fontId="2" fillId="2" borderId="0" xfId="0" applyNumberFormat="1" applyFont="1" applyFill="1" applyBorder="1" applyAlignment="1" applyProtection="1">
      <protection locked="0"/>
    </xf>
    <xf numFmtId="0" fontId="2" fillId="2" borderId="0" xfId="3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/>
    <xf numFmtId="0" fontId="3" fillId="2" borderId="0" xfId="0" applyFont="1" applyFill="1" applyBorder="1" applyAlignment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43" fontId="0" fillId="2" borderId="0" xfId="0" applyNumberFormat="1" applyFill="1"/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3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justify" vertical="center" wrapText="1"/>
    </xf>
    <xf numFmtId="40" fontId="0" fillId="2" borderId="0" xfId="0" applyNumberFormat="1" applyFill="1"/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0</xdr:row>
      <xdr:rowOff>133350</xdr:rowOff>
    </xdr:from>
    <xdr:ext cx="571500" cy="6953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33350"/>
          <a:ext cx="571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~1.MIR\AppData\Local\Temp\rwservlet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esktop\2020\CUENTA%20P&#218;BLICA%202020\PARA%20ENTREGA\CONTABLE\Balan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_7mo_2020"/>
      <sheetName val="Dic_4to_2020"/>
      <sheetName val="Dic_4to_2019"/>
      <sheetName val="Analitica_2020"/>
      <sheetName val="Balanza Ene-Dic-2020"/>
    </sheetNames>
    <sheetDataSet>
      <sheetData sheetId="0"/>
      <sheetData sheetId="1">
        <row r="1">
          <cell r="B1" t="str">
            <v>ACTIVO</v>
          </cell>
          <cell r="C1">
            <v>3035939424.5599999</v>
          </cell>
          <cell r="D1">
            <v>2020854621.8499999</v>
          </cell>
          <cell r="E1">
            <v>2157448042.02</v>
          </cell>
          <cell r="F1">
            <v>2899346004.3899999</v>
          </cell>
        </row>
        <row r="2">
          <cell r="B2" t="str">
            <v>ACTIVO CIRCULANTE</v>
          </cell>
          <cell r="C2">
            <v>424339623.81</v>
          </cell>
          <cell r="D2">
            <v>1911525611.0999999</v>
          </cell>
          <cell r="E2">
            <v>1990971841.3900001</v>
          </cell>
          <cell r="F2">
            <v>344893393.51999998</v>
          </cell>
        </row>
        <row r="3">
          <cell r="B3" t="str">
            <v>Efectivo y Equivalentes</v>
          </cell>
          <cell r="C3">
            <v>375446729.69</v>
          </cell>
          <cell r="D3">
            <v>1714978171.1800001</v>
          </cell>
          <cell r="E3">
            <v>1770017633.6099999</v>
          </cell>
          <cell r="F3">
            <v>320407267.25999999</v>
          </cell>
        </row>
        <row r="4">
          <cell r="B4" t="str">
            <v>Efectivo</v>
          </cell>
          <cell r="C4">
            <v>59500</v>
          </cell>
          <cell r="D4">
            <v>79065868.209999993</v>
          </cell>
          <cell r="E4">
            <v>79017868.209999993</v>
          </cell>
          <cell r="F4">
            <v>107500</v>
          </cell>
        </row>
        <row r="5">
          <cell r="B5" t="str">
            <v>Bancos/Tesorería</v>
          </cell>
          <cell r="C5">
            <v>46748967.25</v>
          </cell>
          <cell r="D5">
            <v>1291832832.6900001</v>
          </cell>
          <cell r="E5">
            <v>1156065233.72</v>
          </cell>
          <cell r="F5">
            <v>182516566.22</v>
          </cell>
        </row>
        <row r="6">
          <cell r="B6" t="str">
            <v>Inversiones Temporales (Hasta 3 meses)</v>
          </cell>
          <cell r="C6">
            <v>328638262.44</v>
          </cell>
          <cell r="D6">
            <v>344079005.63</v>
          </cell>
          <cell r="E6">
            <v>534934067.52999997</v>
          </cell>
          <cell r="F6">
            <v>137783200.53999999</v>
          </cell>
        </row>
        <row r="7">
          <cell r="B7" t="str">
            <v>Otros Efectivos y Equivalentes</v>
          </cell>
          <cell r="C7">
            <v>0</v>
          </cell>
          <cell r="D7">
            <v>464.65</v>
          </cell>
          <cell r="E7">
            <v>464.15</v>
          </cell>
          <cell r="F7">
            <v>0.5</v>
          </cell>
        </row>
        <row r="8">
          <cell r="B8" t="str">
            <v>Derechos a Recibir Efectivo o Equivalentes</v>
          </cell>
          <cell r="C8">
            <v>33582413.039999999</v>
          </cell>
          <cell r="D8">
            <v>192966115.77000001</v>
          </cell>
          <cell r="E8">
            <v>207545926.69999999</v>
          </cell>
          <cell r="F8">
            <v>19002602.109999999</v>
          </cell>
        </row>
        <row r="9">
          <cell r="B9" t="str">
            <v>Deudores Diversos por Cobrar a Corto Plazo</v>
          </cell>
          <cell r="C9">
            <v>1162424.08</v>
          </cell>
          <cell r="D9">
            <v>3845146.12</v>
          </cell>
          <cell r="E9">
            <v>4934821.99</v>
          </cell>
          <cell r="F9">
            <v>72748.210000000006</v>
          </cell>
        </row>
        <row r="10">
          <cell r="B10" t="str">
            <v>Ingresos por Recuperar a Corto Plazo</v>
          </cell>
          <cell r="C10">
            <v>15380764.960000001</v>
          </cell>
          <cell r="D10">
            <v>189120969.65000001</v>
          </cell>
          <cell r="E10">
            <v>202576104.71000001</v>
          </cell>
          <cell r="F10">
            <v>1925629.9</v>
          </cell>
        </row>
        <row r="11">
          <cell r="B11" t="str">
            <v>Deudores por Anticipos de la Tesorería a Corto Plazo</v>
          </cell>
          <cell r="C11">
            <v>35000</v>
          </cell>
          <cell r="D11">
            <v>0</v>
          </cell>
          <cell r="E11">
            <v>35000</v>
          </cell>
          <cell r="F11">
            <v>0</v>
          </cell>
        </row>
        <row r="12">
          <cell r="B12" t="str">
            <v>Otros Derechos a Recibir Efectivo o Equivalentes a Corto Plazo</v>
          </cell>
          <cell r="C12">
            <v>17004224</v>
          </cell>
          <cell r="D12">
            <v>0</v>
          </cell>
          <cell r="E12">
            <v>0</v>
          </cell>
          <cell r="F12">
            <v>17004224</v>
          </cell>
        </row>
        <row r="13">
          <cell r="B13" t="str">
            <v>Derechos a Recibir Bienes o Servicios</v>
          </cell>
          <cell r="C13">
            <v>15310481.09</v>
          </cell>
          <cell r="D13">
            <v>3581324.15</v>
          </cell>
          <cell r="E13">
            <v>13408281.08</v>
          </cell>
          <cell r="F13">
            <v>5483524.1600000001</v>
          </cell>
        </row>
        <row r="14">
          <cell r="B14" t="str">
            <v>Anticipo a Contratistas por Obras Públicas a Corto Plazo</v>
          </cell>
          <cell r="C14">
            <v>15310481.09</v>
          </cell>
          <cell r="D14">
            <v>3581324.15</v>
          </cell>
          <cell r="E14">
            <v>13408281.08</v>
          </cell>
          <cell r="F14">
            <v>5483524.1600000001</v>
          </cell>
        </row>
        <row r="15">
          <cell r="B15" t="str">
            <v>ACTIVO NO CIRCULANTE</v>
          </cell>
          <cell r="C15">
            <v>2611599800.7399998</v>
          </cell>
          <cell r="D15">
            <v>109329010.75</v>
          </cell>
          <cell r="E15">
            <v>166476200.63</v>
          </cell>
          <cell r="F15">
            <v>2554452610.8600001</v>
          </cell>
        </row>
        <row r="16">
          <cell r="B16" t="str">
            <v>Inversiones Financieras a Largo Plazo</v>
          </cell>
          <cell r="C16">
            <v>39850164.340000004</v>
          </cell>
          <cell r="D16">
            <v>4117463.29</v>
          </cell>
          <cell r="E16">
            <v>0</v>
          </cell>
          <cell r="F16">
            <v>43967627.630000003</v>
          </cell>
        </row>
        <row r="17">
          <cell r="B17" t="str">
            <v>Fideicomisos, Mandatos y Contratos Análogos</v>
          </cell>
          <cell r="C17">
            <v>39850164.340000004</v>
          </cell>
          <cell r="D17">
            <v>4117463.29</v>
          </cell>
          <cell r="E17">
            <v>0</v>
          </cell>
          <cell r="F17">
            <v>43967627.630000003</v>
          </cell>
        </row>
        <row r="18">
          <cell r="B18" t="str">
            <v>Derechos a Recibir Efectivo o Equivalentes a Largo Plazo</v>
          </cell>
          <cell r="C18">
            <v>6739605.7599999998</v>
          </cell>
          <cell r="D18">
            <v>0</v>
          </cell>
          <cell r="E18">
            <v>0</v>
          </cell>
          <cell r="F18">
            <v>6739605.7599999998</v>
          </cell>
        </row>
        <row r="19">
          <cell r="B19" t="str">
            <v>Documentos por Cobrar a Largo Plazo</v>
          </cell>
          <cell r="C19">
            <v>40812</v>
          </cell>
          <cell r="D19">
            <v>0</v>
          </cell>
          <cell r="E19">
            <v>0</v>
          </cell>
          <cell r="F19">
            <v>40812</v>
          </cell>
        </row>
        <row r="20">
          <cell r="B20" t="str">
            <v>Deudores Diversos a Largo Plazo</v>
          </cell>
          <cell r="C20">
            <v>2847085.09</v>
          </cell>
          <cell r="D20">
            <v>0</v>
          </cell>
          <cell r="E20">
            <v>0</v>
          </cell>
          <cell r="F20">
            <v>2847085.09</v>
          </cell>
        </row>
        <row r="21">
          <cell r="B21" t="str">
            <v>Otros Derechos a Recibir Efectivo o Equivalentes a Largo Plazo</v>
          </cell>
          <cell r="C21">
            <v>3851708.67</v>
          </cell>
          <cell r="D21">
            <v>0</v>
          </cell>
          <cell r="E21">
            <v>0</v>
          </cell>
          <cell r="F21">
            <v>3851708.67</v>
          </cell>
        </row>
        <row r="22">
          <cell r="B22" t="str">
            <v>Bienes Inmuebles, Infraestructura y Construcciones en Proceso</v>
          </cell>
          <cell r="C22">
            <v>2374500094.21</v>
          </cell>
          <cell r="D22">
            <v>99486413.370000005</v>
          </cell>
          <cell r="E22">
            <v>150218870.91</v>
          </cell>
          <cell r="F22">
            <v>2323767636.6700001</v>
          </cell>
        </row>
        <row r="23">
          <cell r="B23" t="str">
            <v>Terrenos</v>
          </cell>
          <cell r="C23">
            <v>2026688503.97</v>
          </cell>
          <cell r="D23">
            <v>14974039.18</v>
          </cell>
          <cell r="E23">
            <v>2328675.8199999998</v>
          </cell>
          <cell r="F23">
            <v>2039333867.3299999</v>
          </cell>
        </row>
        <row r="24">
          <cell r="B24" t="str">
            <v>Edificios no Habitacionales</v>
          </cell>
          <cell r="C24">
            <v>203994641.43000001</v>
          </cell>
          <cell r="D24">
            <v>32810795.440000001</v>
          </cell>
          <cell r="E24">
            <v>0</v>
          </cell>
          <cell r="F24">
            <v>236805436.87</v>
          </cell>
        </row>
        <row r="25">
          <cell r="B25" t="str">
            <v>Infraestructura</v>
          </cell>
          <cell r="C25">
            <v>2653362.4500000002</v>
          </cell>
          <cell r="D25">
            <v>0</v>
          </cell>
          <cell r="E25">
            <v>0</v>
          </cell>
          <cell r="F25">
            <v>2653362.4500000002</v>
          </cell>
        </row>
        <row r="26">
          <cell r="B26" t="str">
            <v>Construcciones en Proceso en Bienes de Dominio Público</v>
          </cell>
          <cell r="C26">
            <v>141163586.36000001</v>
          </cell>
          <cell r="D26">
            <v>51701578.75</v>
          </cell>
          <cell r="E26">
            <v>147890195.09</v>
          </cell>
          <cell r="F26">
            <v>44974970.020000003</v>
          </cell>
        </row>
        <row r="27">
          <cell r="B27" t="str">
            <v>Bienes Muebles</v>
          </cell>
          <cell r="C27">
            <v>302352729.20999998</v>
          </cell>
          <cell r="D27">
            <v>5682645.5599999996</v>
          </cell>
          <cell r="E27">
            <v>5826085.3499999996</v>
          </cell>
          <cell r="F27">
            <v>302209289.42000002</v>
          </cell>
        </row>
        <row r="28">
          <cell r="B28" t="str">
            <v>Mobiliario y Equipo de Administración</v>
          </cell>
          <cell r="C28">
            <v>96493633.219999999</v>
          </cell>
          <cell r="D28">
            <v>9921.61</v>
          </cell>
          <cell r="E28">
            <v>623434.56999999995</v>
          </cell>
          <cell r="F28">
            <v>95880120.260000005</v>
          </cell>
        </row>
        <row r="29">
          <cell r="B29" t="str">
            <v>Mobiliario y Equipo Educacional y Recreativo</v>
          </cell>
          <cell r="C29">
            <v>33674376.509999998</v>
          </cell>
          <cell r="D29">
            <v>712112.99</v>
          </cell>
          <cell r="E29">
            <v>0</v>
          </cell>
          <cell r="F29">
            <v>34386489.5</v>
          </cell>
        </row>
        <row r="30">
          <cell r="B30" t="str">
            <v>Equipo e Instrumental Médico y de Laboratorio</v>
          </cell>
          <cell r="C30">
            <v>1071996.17</v>
          </cell>
          <cell r="D30">
            <v>0</v>
          </cell>
          <cell r="E30">
            <v>0</v>
          </cell>
          <cell r="F30">
            <v>1071996.17</v>
          </cell>
        </row>
        <row r="31">
          <cell r="B31" t="str">
            <v>Equipo de Transporte</v>
          </cell>
          <cell r="C31">
            <v>60287395.259999998</v>
          </cell>
          <cell r="D31">
            <v>1144400</v>
          </cell>
          <cell r="E31">
            <v>260892.63</v>
          </cell>
          <cell r="F31">
            <v>61170902.630000003</v>
          </cell>
        </row>
        <row r="32">
          <cell r="B32" t="str">
            <v>Equipo de Defensa y Seguridad</v>
          </cell>
          <cell r="C32">
            <v>56142409.969999999</v>
          </cell>
          <cell r="D32">
            <v>0</v>
          </cell>
          <cell r="E32">
            <v>1235226</v>
          </cell>
          <cell r="F32">
            <v>54907183.969999999</v>
          </cell>
        </row>
        <row r="33">
          <cell r="B33" t="str">
            <v>Maquinaria, Otros Equipos y Herramientas</v>
          </cell>
          <cell r="C33">
            <v>54658674.079999998</v>
          </cell>
          <cell r="D33">
            <v>3816210.96</v>
          </cell>
          <cell r="E33">
            <v>3706532.15</v>
          </cell>
          <cell r="F33">
            <v>54768352.890000001</v>
          </cell>
        </row>
        <row r="34">
          <cell r="B34" t="str">
            <v>Colecciones, Obras de Arte y Objetos Valiosos</v>
          </cell>
          <cell r="C34">
            <v>24244</v>
          </cell>
          <cell r="D34">
            <v>0</v>
          </cell>
          <cell r="E34">
            <v>0</v>
          </cell>
          <cell r="F34">
            <v>24244</v>
          </cell>
        </row>
        <row r="35">
          <cell r="B35" t="str">
            <v>Activos Intangibles</v>
          </cell>
          <cell r="C35">
            <v>62370838.450000003</v>
          </cell>
          <cell r="D35">
            <v>0</v>
          </cell>
          <cell r="E35">
            <v>0</v>
          </cell>
          <cell r="F35">
            <v>62370838.450000003</v>
          </cell>
        </row>
        <row r="36">
          <cell r="B36" t="str">
            <v>Software</v>
          </cell>
          <cell r="C36">
            <v>51696294.829999998</v>
          </cell>
          <cell r="D36">
            <v>0</v>
          </cell>
          <cell r="E36">
            <v>0</v>
          </cell>
          <cell r="F36">
            <v>51696294.829999998</v>
          </cell>
        </row>
        <row r="37">
          <cell r="B37" t="str">
            <v>Licencias</v>
          </cell>
          <cell r="C37">
            <v>10674543.619999999</v>
          </cell>
          <cell r="D37">
            <v>0</v>
          </cell>
          <cell r="E37">
            <v>0</v>
          </cell>
          <cell r="F37">
            <v>10674543.619999999</v>
          </cell>
        </row>
        <row r="38">
          <cell r="B38" t="str">
            <v>Depreciación, Deterioro y Amortización Acumulada de Bienes</v>
          </cell>
          <cell r="C38">
            <v>-174213631.22999999</v>
          </cell>
          <cell r="D38">
            <v>42488.53</v>
          </cell>
          <cell r="E38">
            <v>10431244.369999999</v>
          </cell>
          <cell r="F38">
            <v>-184602387.06999999</v>
          </cell>
        </row>
        <row r="39">
          <cell r="B39" t="str">
            <v>Depreciación Acumulada de Bienes Inmuebles</v>
          </cell>
          <cell r="C39">
            <v>-14295804.66</v>
          </cell>
          <cell r="D39">
            <v>0</v>
          </cell>
          <cell r="E39">
            <v>6742142.0800000001</v>
          </cell>
          <cell r="F39">
            <v>-21037946.739999998</v>
          </cell>
        </row>
        <row r="40">
          <cell r="B40" t="str">
            <v>Depreciación Acumulada de Bienes Muebles</v>
          </cell>
          <cell r="C40">
            <v>-143315101.71000001</v>
          </cell>
          <cell r="D40">
            <v>42488.53</v>
          </cell>
          <cell r="E40">
            <v>3176396.33</v>
          </cell>
          <cell r="F40">
            <v>-146449009.50999999</v>
          </cell>
        </row>
        <row r="41">
          <cell r="B41" t="str">
            <v>Amortización Acumulada de Activos Intangibles</v>
          </cell>
          <cell r="C41">
            <v>-16602724.859999999</v>
          </cell>
          <cell r="D41">
            <v>0</v>
          </cell>
          <cell r="E41">
            <v>512705.96</v>
          </cell>
          <cell r="F41">
            <v>-17115430.82</v>
          </cell>
        </row>
        <row r="42">
          <cell r="B42" t="str">
            <v>PASIVO</v>
          </cell>
          <cell r="C42">
            <v>131106950.3</v>
          </cell>
          <cell r="D42">
            <v>417480547.50999999</v>
          </cell>
          <cell r="E42">
            <v>404825674.48000002</v>
          </cell>
          <cell r="F42">
            <v>118452077.27</v>
          </cell>
        </row>
        <row r="43">
          <cell r="B43" t="str">
            <v>PASIVO CIRCULANTE</v>
          </cell>
          <cell r="C43">
            <v>90778723.739999995</v>
          </cell>
          <cell r="D43">
            <v>416826196.50999999</v>
          </cell>
          <cell r="E43">
            <v>404825674.48000002</v>
          </cell>
          <cell r="F43">
            <v>78778201.709999993</v>
          </cell>
        </row>
        <row r="44">
          <cell r="B44" t="str">
            <v>Cuentas por Pagar a Corto Plazo</v>
          </cell>
          <cell r="C44">
            <v>25493853.620000001</v>
          </cell>
          <cell r="D44">
            <v>291177486.95999998</v>
          </cell>
          <cell r="E44">
            <v>295332277.79000002</v>
          </cell>
          <cell r="F44">
            <v>29648644.449999999</v>
          </cell>
        </row>
        <row r="45">
          <cell r="B45" t="str">
            <v>Servicios Personales por Pagar a Corto Plazo</v>
          </cell>
          <cell r="C45">
            <v>49890</v>
          </cell>
          <cell r="D45">
            <v>68759683.810000002</v>
          </cell>
          <cell r="E45">
            <v>72293127.140000001</v>
          </cell>
          <cell r="F45">
            <v>3583333.33</v>
          </cell>
        </row>
        <row r="46">
          <cell r="B46" t="str">
            <v>Proveedores por Pagar a Corto Plazo</v>
          </cell>
          <cell r="C46">
            <v>6715801.1500000004</v>
          </cell>
          <cell r="D46">
            <v>83453720.5</v>
          </cell>
          <cell r="E46">
            <v>98362144.150000006</v>
          </cell>
          <cell r="F46">
            <v>21624224.800000001</v>
          </cell>
        </row>
        <row r="47">
          <cell r="B47" t="str">
            <v>Contratistas por Obras Públicas por Pagar a Corto Plazo</v>
          </cell>
          <cell r="C47">
            <v>1008724.16</v>
          </cell>
          <cell r="D47">
            <v>24147216.690000001</v>
          </cell>
          <cell r="E47">
            <v>23138492.530000001</v>
          </cell>
          <cell r="F47">
            <v>0</v>
          </cell>
        </row>
        <row r="48">
          <cell r="B48" t="str">
            <v>Transferencias Otorgadas por Pagar a Corto Plazo</v>
          </cell>
          <cell r="C48">
            <v>41500</v>
          </cell>
          <cell r="D48">
            <v>5191476.58</v>
          </cell>
          <cell r="E48">
            <v>5298476.58</v>
          </cell>
          <cell r="F48">
            <v>148500</v>
          </cell>
        </row>
        <row r="49">
          <cell r="B49" t="str">
            <v>Intereses, Comisiones y Otros Gastos de la Deuda Pública por Pagar a Corto Plazo</v>
          </cell>
          <cell r="C49">
            <v>0</v>
          </cell>
          <cell r="D49">
            <v>212348.46</v>
          </cell>
          <cell r="E49">
            <v>212348.46</v>
          </cell>
          <cell r="F49">
            <v>0</v>
          </cell>
        </row>
        <row r="50">
          <cell r="B50" t="str">
            <v>Retenciones y Contribuciones por Pagar a Corto Plazo</v>
          </cell>
          <cell r="C50">
            <v>16050788.439999999</v>
          </cell>
          <cell r="D50">
            <v>34446154.280000001</v>
          </cell>
          <cell r="E50">
            <v>19746076.68</v>
          </cell>
          <cell r="F50">
            <v>1350710.84</v>
          </cell>
        </row>
        <row r="51">
          <cell r="B51" t="str">
            <v>Devoluciones de la Ley de Ingresos por Pagar a Corto Plazo</v>
          </cell>
          <cell r="C51">
            <v>11899.45</v>
          </cell>
          <cell r="D51">
            <v>15344.45</v>
          </cell>
          <cell r="E51">
            <v>3445</v>
          </cell>
          <cell r="F51">
            <v>0</v>
          </cell>
        </row>
        <row r="52">
          <cell r="B52" t="str">
            <v>Otras Cuentas por Pagar a Corto Plazo</v>
          </cell>
          <cell r="C52">
            <v>1615250.42</v>
          </cell>
          <cell r="D52">
            <v>74951542.189999998</v>
          </cell>
          <cell r="E52">
            <v>76278167.25</v>
          </cell>
          <cell r="F52">
            <v>2941875.48</v>
          </cell>
        </row>
        <row r="53">
          <cell r="B53" t="str">
            <v>Porción a Corto Plazo de la Deuda Pública a Largo Plazo</v>
          </cell>
          <cell r="C53">
            <v>7818180</v>
          </cell>
          <cell r="D53">
            <v>651515</v>
          </cell>
          <cell r="E53">
            <v>651515</v>
          </cell>
          <cell r="F53">
            <v>7818180</v>
          </cell>
        </row>
        <row r="54">
          <cell r="B54" t="str">
            <v>Porción a Corto Plazo de la Deuda Pública Interna</v>
          </cell>
          <cell r="C54">
            <v>7818180</v>
          </cell>
          <cell r="D54">
            <v>651515</v>
          </cell>
          <cell r="E54">
            <v>651515</v>
          </cell>
          <cell r="F54">
            <v>7818180</v>
          </cell>
        </row>
        <row r="55">
          <cell r="B55" t="str">
            <v>Provisiones a Corto Plazo</v>
          </cell>
          <cell r="C55">
            <v>56524368.469999999</v>
          </cell>
          <cell r="D55">
            <v>123934925.90000001</v>
          </cell>
          <cell r="E55">
            <v>108193219.69</v>
          </cell>
          <cell r="F55">
            <v>40782662.259999998</v>
          </cell>
        </row>
        <row r="56">
          <cell r="B56" t="str">
            <v>Provisión para Demandas y Juicios a Corto Plazo</v>
          </cell>
          <cell r="C56">
            <v>1209915.5</v>
          </cell>
          <cell r="D56">
            <v>664021.75</v>
          </cell>
          <cell r="E56">
            <v>9260909.6999999993</v>
          </cell>
          <cell r="F56">
            <v>9806803.4499999993</v>
          </cell>
        </row>
        <row r="57">
          <cell r="B57" t="str">
            <v>Otras Provisiones a Corto Plazo</v>
          </cell>
          <cell r="C57">
            <v>55314452.969999999</v>
          </cell>
          <cell r="D57">
            <v>123270904.15000001</v>
          </cell>
          <cell r="E57">
            <v>98932309.989999995</v>
          </cell>
          <cell r="F57">
            <v>30975858.809999999</v>
          </cell>
        </row>
        <row r="58">
          <cell r="B58" t="str">
            <v>Otros Pasivos a Corto Plazo</v>
          </cell>
          <cell r="C58">
            <v>942321.65</v>
          </cell>
          <cell r="D58">
            <v>1062268.6499999999</v>
          </cell>
          <cell r="E58">
            <v>648662</v>
          </cell>
          <cell r="F58">
            <v>528715</v>
          </cell>
        </row>
        <row r="59">
          <cell r="B59" t="str">
            <v>Ingresos por Clasificar</v>
          </cell>
          <cell r="C59">
            <v>942321.65</v>
          </cell>
          <cell r="D59">
            <v>1062268.6499999999</v>
          </cell>
          <cell r="E59">
            <v>119947</v>
          </cell>
          <cell r="F59">
            <v>0</v>
          </cell>
        </row>
        <row r="60">
          <cell r="B60" t="str">
            <v>Otros Pasivos Circulantes</v>
          </cell>
          <cell r="C60">
            <v>0</v>
          </cell>
          <cell r="D60">
            <v>0</v>
          </cell>
          <cell r="E60">
            <v>528715</v>
          </cell>
          <cell r="F60">
            <v>528715</v>
          </cell>
        </row>
        <row r="61">
          <cell r="B61" t="str">
            <v>PASIVO NO CIRCULANTE</v>
          </cell>
          <cell r="C61">
            <v>40328226.560000002</v>
          </cell>
          <cell r="D61">
            <v>654351</v>
          </cell>
          <cell r="E61">
            <v>0</v>
          </cell>
          <cell r="F61">
            <v>39673875.560000002</v>
          </cell>
        </row>
        <row r="62">
          <cell r="B62" t="str">
            <v>Deuda Pública a Largo Plazo</v>
          </cell>
          <cell r="C62">
            <v>37136375</v>
          </cell>
          <cell r="D62">
            <v>651515</v>
          </cell>
          <cell r="E62">
            <v>0</v>
          </cell>
          <cell r="F62">
            <v>36484860</v>
          </cell>
        </row>
        <row r="63">
          <cell r="B63" t="str">
            <v>Préstamos de la Deuda Pública Interna por Pagar a Largo Plazo</v>
          </cell>
          <cell r="C63">
            <v>37136375</v>
          </cell>
          <cell r="D63">
            <v>651515</v>
          </cell>
          <cell r="E63">
            <v>0</v>
          </cell>
          <cell r="F63">
            <v>36484860</v>
          </cell>
        </row>
        <row r="64">
          <cell r="B64" t="str">
            <v>Provisiones a Largo Plazo</v>
          </cell>
          <cell r="C64">
            <v>3191851.56</v>
          </cell>
          <cell r="D64">
            <v>2836</v>
          </cell>
          <cell r="E64">
            <v>0</v>
          </cell>
          <cell r="F64">
            <v>3189015.56</v>
          </cell>
        </row>
        <row r="65">
          <cell r="B65" t="str">
            <v>Provisión para Demandas y Juicios a Largo Plazo</v>
          </cell>
          <cell r="C65">
            <v>3191851.56</v>
          </cell>
          <cell r="D65">
            <v>2836</v>
          </cell>
          <cell r="E65">
            <v>0</v>
          </cell>
          <cell r="F65">
            <v>3189015.56</v>
          </cell>
        </row>
        <row r="66">
          <cell r="B66" t="str">
            <v>HACIENDA PÚBLICA/ PATRIMONIO</v>
          </cell>
          <cell r="C66">
            <v>2688713454.6700001</v>
          </cell>
          <cell r="D66">
            <v>51436149.920000002</v>
          </cell>
          <cell r="E66">
            <v>16316804.470000001</v>
          </cell>
          <cell r="F66">
            <v>2653594109.2199998</v>
          </cell>
        </row>
        <row r="67">
          <cell r="B67" t="str">
            <v>HACIENDA PÚBLICA/PATRIMONIO CONTRIBUIDO</v>
          </cell>
          <cell r="C67">
            <v>1085863949.26</v>
          </cell>
          <cell r="D67">
            <v>2328675.8199999998</v>
          </cell>
          <cell r="E67">
            <v>10078348.800000001</v>
          </cell>
          <cell r="F67">
            <v>1093613622.24</v>
          </cell>
        </row>
        <row r="68">
          <cell r="B68" t="str">
            <v>Aportaciones</v>
          </cell>
          <cell r="C68">
            <v>1160792.51</v>
          </cell>
          <cell r="D68">
            <v>0</v>
          </cell>
          <cell r="E68">
            <v>0</v>
          </cell>
          <cell r="F68">
            <v>1160792.51</v>
          </cell>
        </row>
        <row r="69">
          <cell r="B69" t="str">
            <v>Donaciones de Capital</v>
          </cell>
          <cell r="C69">
            <v>1084703156.75</v>
          </cell>
          <cell r="D69">
            <v>2328675.8199999998</v>
          </cell>
          <cell r="E69">
            <v>10078348.800000001</v>
          </cell>
          <cell r="F69">
            <v>1092452829.73</v>
          </cell>
        </row>
        <row r="70">
          <cell r="B70" t="str">
            <v>HACIENDA PÚBLICA /PATRIMONIO GENERADO</v>
          </cell>
          <cell r="C70">
            <v>1602849505.4100001</v>
          </cell>
          <cell r="D70">
            <v>49107474.100000001</v>
          </cell>
          <cell r="E70">
            <v>6238455.6699999999</v>
          </cell>
          <cell r="F70">
            <v>1559980486.98</v>
          </cell>
        </row>
        <row r="71">
          <cell r="B71" t="str">
            <v>Resultados de Ejercicios Anteriores</v>
          </cell>
          <cell r="C71">
            <v>1602248806.8599999</v>
          </cell>
          <cell r="D71">
            <v>49107474.100000001</v>
          </cell>
          <cell r="E71">
            <v>1342765.29</v>
          </cell>
          <cell r="F71">
            <v>1554484098.05</v>
          </cell>
        </row>
        <row r="72">
          <cell r="B72" t="str">
            <v>resultados de ejercicios anteriores</v>
          </cell>
          <cell r="C72">
            <v>925867286.60000002</v>
          </cell>
          <cell r="D72">
            <v>0</v>
          </cell>
          <cell r="E72">
            <v>0</v>
          </cell>
          <cell r="F72">
            <v>925867286.60000002</v>
          </cell>
        </row>
        <row r="73">
          <cell r="B73" t="str">
            <v>resultado de ejercicio 2014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resultado de ejercicio 2015</v>
          </cell>
          <cell r="C74">
            <v>150071051.72999999</v>
          </cell>
          <cell r="D74">
            <v>0</v>
          </cell>
          <cell r="E74">
            <v>0</v>
          </cell>
          <cell r="F74">
            <v>150071051.72999999</v>
          </cell>
        </row>
        <row r="75">
          <cell r="B75" t="str">
            <v>resultado de ejercicio 2016</v>
          </cell>
          <cell r="C75">
            <v>178839568.97</v>
          </cell>
          <cell r="D75">
            <v>0</v>
          </cell>
          <cell r="E75">
            <v>0</v>
          </cell>
          <cell r="F75">
            <v>178839568.97</v>
          </cell>
        </row>
        <row r="76">
          <cell r="B76" t="str">
            <v>resultado de ejercicio 2017</v>
          </cell>
          <cell r="C76">
            <v>-90582653.400000006</v>
          </cell>
          <cell r="D76">
            <v>0</v>
          </cell>
          <cell r="E76">
            <v>0</v>
          </cell>
          <cell r="F76">
            <v>-90582653.400000006</v>
          </cell>
        </row>
        <row r="77">
          <cell r="B77" t="str">
            <v>resultado de ejercicio 2018</v>
          </cell>
          <cell r="C77">
            <v>357836968.62</v>
          </cell>
          <cell r="D77">
            <v>7598.34</v>
          </cell>
          <cell r="E77">
            <v>1156880.3999999999</v>
          </cell>
          <cell r="F77">
            <v>358986250.68000001</v>
          </cell>
        </row>
        <row r="78">
          <cell r="B78" t="str">
            <v>resultado de ejercicio 2019</v>
          </cell>
          <cell r="C78">
            <v>80216584.340000004</v>
          </cell>
          <cell r="D78">
            <v>49099875.759999998</v>
          </cell>
          <cell r="E78">
            <v>185884.89</v>
          </cell>
          <cell r="F78">
            <v>31302593.469999999</v>
          </cell>
        </row>
        <row r="79">
          <cell r="B79" t="str">
            <v>Revalúos</v>
          </cell>
          <cell r="C79">
            <v>600698.55000000005</v>
          </cell>
          <cell r="D79">
            <v>0</v>
          </cell>
          <cell r="E79">
            <v>4895690.38</v>
          </cell>
          <cell r="F79">
            <v>5496388.9299999997</v>
          </cell>
        </row>
        <row r="80">
          <cell r="B80" t="str">
            <v>Revalúo de Bienes Inmuebles</v>
          </cell>
          <cell r="C80">
            <v>600751.49</v>
          </cell>
          <cell r="D80">
            <v>0</v>
          </cell>
          <cell r="E80">
            <v>4895690.38</v>
          </cell>
          <cell r="F80">
            <v>5496441.8700000001</v>
          </cell>
        </row>
        <row r="81">
          <cell r="B81" t="str">
            <v>Revalúo de Bienes Muebles</v>
          </cell>
          <cell r="C81">
            <v>-52.94</v>
          </cell>
          <cell r="D81">
            <v>0</v>
          </cell>
          <cell r="E81">
            <v>0</v>
          </cell>
          <cell r="F81">
            <v>-52.94</v>
          </cell>
        </row>
        <row r="82">
          <cell r="B82" t="str">
            <v>INGRESOS Y OTROS BENEFICIOS</v>
          </cell>
          <cell r="C82">
            <v>1398183437.4000001</v>
          </cell>
          <cell r="D82">
            <v>20162035.149999999</v>
          </cell>
          <cell r="E82">
            <v>172924281.22</v>
          </cell>
          <cell r="F82">
            <v>1550945683.47</v>
          </cell>
        </row>
        <row r="83">
          <cell r="B83" t="str">
            <v>INGRESOS DE GESTIÓN</v>
          </cell>
          <cell r="C83">
            <v>831538177.72000003</v>
          </cell>
          <cell r="D83">
            <v>15672753.68</v>
          </cell>
          <cell r="E83">
            <v>117584067.95</v>
          </cell>
          <cell r="F83">
            <v>933449491.99000001</v>
          </cell>
        </row>
        <row r="84">
          <cell r="B84" t="str">
            <v>Impuestos</v>
          </cell>
          <cell r="C84">
            <v>562845696.98000002</v>
          </cell>
          <cell r="D84">
            <v>14188161.15</v>
          </cell>
          <cell r="E84">
            <v>83472016.010000005</v>
          </cell>
          <cell r="F84">
            <v>632129551.84000003</v>
          </cell>
        </row>
        <row r="85">
          <cell r="B85" t="str">
            <v>Impuestos Sobre los Ingresos</v>
          </cell>
          <cell r="C85">
            <v>487040.63</v>
          </cell>
          <cell r="D85">
            <v>0</v>
          </cell>
          <cell r="E85">
            <v>0</v>
          </cell>
          <cell r="F85">
            <v>487040.63</v>
          </cell>
        </row>
        <row r="86">
          <cell r="B86" t="str">
            <v>Impuestos Sobre el Patrimonio</v>
          </cell>
          <cell r="C86">
            <v>541541347.99000001</v>
          </cell>
          <cell r="D86">
            <v>2538311.91</v>
          </cell>
          <cell r="E86">
            <v>72390775.930000007</v>
          </cell>
          <cell r="F86">
            <v>611393812.00999999</v>
          </cell>
        </row>
        <row r="87">
          <cell r="B87" t="str">
            <v>Accesorios de Impuestos</v>
          </cell>
          <cell r="C87">
            <v>20007450.41</v>
          </cell>
          <cell r="D87">
            <v>11649849.24</v>
          </cell>
          <cell r="E87">
            <v>10887370.609999999</v>
          </cell>
          <cell r="F87">
            <v>19244971.780000001</v>
          </cell>
        </row>
        <row r="88">
          <cell r="B88" t="str">
            <v>Otros Impuestos</v>
          </cell>
          <cell r="C88">
            <v>809857.95</v>
          </cell>
          <cell r="D88">
            <v>0</v>
          </cell>
          <cell r="E88">
            <v>193869.47</v>
          </cell>
          <cell r="F88">
            <v>1003727.42</v>
          </cell>
        </row>
        <row r="89">
          <cell r="B89" t="str">
            <v>Derechos</v>
          </cell>
          <cell r="C89">
            <v>148470070.30000001</v>
          </cell>
          <cell r="D89">
            <v>23433.75</v>
          </cell>
          <cell r="E89">
            <v>21735450.68</v>
          </cell>
          <cell r="F89">
            <v>170182087.22999999</v>
          </cell>
        </row>
        <row r="90">
          <cell r="B90" t="str">
            <v>Derechos por el Uso, Goce, Aprovechamiento o Explotación de Bienes de Dominio Público</v>
          </cell>
          <cell r="C90">
            <v>1619320.1</v>
          </cell>
          <cell r="D90">
            <v>0</v>
          </cell>
          <cell r="E90">
            <v>107274</v>
          </cell>
          <cell r="F90">
            <v>1726594.1</v>
          </cell>
        </row>
        <row r="91">
          <cell r="B91" t="str">
            <v>Derechos por Prestación de Servicios</v>
          </cell>
          <cell r="C91">
            <v>146001665.50999999</v>
          </cell>
          <cell r="D91">
            <v>21743.75</v>
          </cell>
          <cell r="E91">
            <v>21416228.68</v>
          </cell>
          <cell r="F91">
            <v>167396150.44</v>
          </cell>
        </row>
        <row r="92">
          <cell r="B92" t="str">
            <v>Accesorios de Derechos</v>
          </cell>
          <cell r="C92">
            <v>811443.69</v>
          </cell>
          <cell r="D92">
            <v>1690</v>
          </cell>
          <cell r="E92">
            <v>207394</v>
          </cell>
          <cell r="F92">
            <v>1017147.69</v>
          </cell>
        </row>
        <row r="93">
          <cell r="B93" t="str">
            <v>Otros Derechos</v>
          </cell>
          <cell r="C93">
            <v>37641</v>
          </cell>
          <cell r="D93">
            <v>0</v>
          </cell>
          <cell r="E93">
            <v>4554</v>
          </cell>
          <cell r="F93">
            <v>42195</v>
          </cell>
        </row>
        <row r="94">
          <cell r="B94" t="str">
            <v>Productos</v>
          </cell>
          <cell r="C94">
            <v>18524274.140000001</v>
          </cell>
          <cell r="D94">
            <v>54101.26</v>
          </cell>
          <cell r="E94">
            <v>2210642.4700000002</v>
          </cell>
          <cell r="F94">
            <v>20680815.350000001</v>
          </cell>
        </row>
        <row r="95">
          <cell r="B95" t="str">
            <v>Productos Derivados del Uso y Aprovechamiento de Bienes no Sujetos a Régimen de Dominio Público</v>
          </cell>
          <cell r="C95">
            <v>18517399.34</v>
          </cell>
          <cell r="D95">
            <v>54101.26</v>
          </cell>
          <cell r="E95">
            <v>2205466.15</v>
          </cell>
          <cell r="F95">
            <v>20668764.23</v>
          </cell>
        </row>
        <row r="96">
          <cell r="B96" t="str">
            <v>Otros Productos que Generan Ingresos Corrientes</v>
          </cell>
          <cell r="C96">
            <v>6874.8</v>
          </cell>
          <cell r="D96">
            <v>0</v>
          </cell>
          <cell r="E96">
            <v>5176.32</v>
          </cell>
          <cell r="F96">
            <v>12051.12</v>
          </cell>
        </row>
        <row r="97">
          <cell r="B97" t="str">
            <v>Aprovechamientos</v>
          </cell>
          <cell r="C97">
            <v>25241434.010000002</v>
          </cell>
          <cell r="D97">
            <v>276146.28000000003</v>
          </cell>
          <cell r="E97">
            <v>4039015.83</v>
          </cell>
          <cell r="F97">
            <v>29004303.559999999</v>
          </cell>
        </row>
        <row r="98">
          <cell r="B98" t="str">
            <v>Multas</v>
          </cell>
          <cell r="C98">
            <v>12168793.83</v>
          </cell>
          <cell r="D98">
            <v>2171.6</v>
          </cell>
          <cell r="E98">
            <v>1993866.72</v>
          </cell>
          <cell r="F98">
            <v>14160488.949999999</v>
          </cell>
        </row>
        <row r="99">
          <cell r="B99" t="str">
            <v>Indemnizaciones</v>
          </cell>
          <cell r="C99">
            <v>1409319.33</v>
          </cell>
          <cell r="D99">
            <v>0</v>
          </cell>
          <cell r="E99">
            <v>0</v>
          </cell>
          <cell r="F99">
            <v>1409319.33</v>
          </cell>
        </row>
        <row r="100">
          <cell r="B100" t="str">
            <v>Accesorios de Aprovechamientos</v>
          </cell>
          <cell r="C100">
            <v>112228.97</v>
          </cell>
          <cell r="D100">
            <v>0</v>
          </cell>
          <cell r="E100">
            <v>0</v>
          </cell>
          <cell r="F100">
            <v>112228.97</v>
          </cell>
        </row>
        <row r="101">
          <cell r="B101" t="str">
            <v>Otros Aprovechamientos</v>
          </cell>
          <cell r="C101">
            <v>11551091.880000001</v>
          </cell>
          <cell r="D101">
            <v>273974.68</v>
          </cell>
          <cell r="E101">
            <v>2045149.11</v>
          </cell>
          <cell r="F101">
            <v>13322266.310000001</v>
          </cell>
        </row>
        <row r="102">
          <cell r="B102" t="str">
            <v>Ingresos no Comprendidos en las Fracciones de la Ley de Ingresos Causados en Ejercicios Fiscales Anteriores Pendientes de Liquidación o Pago</v>
          </cell>
          <cell r="C102">
            <v>76456702.290000007</v>
          </cell>
          <cell r="D102">
            <v>1130911.24</v>
          </cell>
          <cell r="E102">
            <v>6126942.96</v>
          </cell>
          <cell r="F102">
            <v>81452734.010000005</v>
          </cell>
        </row>
        <row r="103">
          <cell r="B103" t="str">
            <v>Impuestos no Comprendidos en las Fracciones de la Ley de Ingresos Causados en Ejercicios Fiscales Anteriores Pendientes de Liquidación o Pago</v>
          </cell>
          <cell r="C103">
            <v>75939276.290000007</v>
          </cell>
          <cell r="D103">
            <v>1130911.24</v>
          </cell>
          <cell r="E103">
            <v>6090171.96</v>
          </cell>
          <cell r="F103">
            <v>80898537.010000005</v>
          </cell>
        </row>
        <row r="104">
          <cell r="B104" t="str">
            <v>Contribuciones de Mejoras, Derechos, Productos y Aprovechamientos no Comprendidos en las Fracciones de la Ley de Ingresos Causados en Ejercicios Fiscales Anteriores Pendientes de Liquidación o Pago</v>
          </cell>
          <cell r="C104">
            <v>517426</v>
          </cell>
          <cell r="D104">
            <v>0</v>
          </cell>
          <cell r="E104">
            <v>36771</v>
          </cell>
          <cell r="F104">
            <v>554197</v>
          </cell>
        </row>
        <row r="105">
          <cell r="B105" t="str">
            <v>PARTICIPACIONES, APORTACIONES, TRANSFERENCIAS, ASIGNACIONES, SUBSIDIOS Y OTRAS AYUDAS</v>
          </cell>
          <cell r="C105">
            <v>566645259.67999995</v>
          </cell>
          <cell r="D105">
            <v>4489281.47</v>
          </cell>
          <cell r="E105">
            <v>55340213.270000003</v>
          </cell>
          <cell r="F105">
            <v>617496191.48000002</v>
          </cell>
        </row>
        <row r="106">
          <cell r="B106" t="str">
            <v>Participaciones, Aportaciones, Convenios, Incentivos Derivados de la Colaboración Fiscal y Fondos Distintos de Aportaciones</v>
          </cell>
          <cell r="C106">
            <v>566645259.67999995</v>
          </cell>
          <cell r="D106">
            <v>4489281.47</v>
          </cell>
          <cell r="E106">
            <v>55340213.270000003</v>
          </cell>
          <cell r="F106">
            <v>617496191.48000002</v>
          </cell>
        </row>
        <row r="107">
          <cell r="B107" t="str">
            <v>Participaciones</v>
          </cell>
          <cell r="C107">
            <v>311397019</v>
          </cell>
          <cell r="D107">
            <v>4488514</v>
          </cell>
          <cell r="E107">
            <v>40636479</v>
          </cell>
          <cell r="F107">
            <v>347544984</v>
          </cell>
        </row>
        <row r="108">
          <cell r="B108" t="str">
            <v>Aportaciones</v>
          </cell>
          <cell r="C108">
            <v>130835885</v>
          </cell>
          <cell r="D108">
            <v>0</v>
          </cell>
          <cell r="E108">
            <v>10713442</v>
          </cell>
          <cell r="F108">
            <v>141549327</v>
          </cell>
        </row>
        <row r="109">
          <cell r="B109" t="str">
            <v>Convenios</v>
          </cell>
          <cell r="C109">
            <v>124246754.41</v>
          </cell>
          <cell r="D109">
            <v>767.47</v>
          </cell>
          <cell r="E109">
            <v>3981457.04</v>
          </cell>
          <cell r="F109">
            <v>128227443.98</v>
          </cell>
        </row>
        <row r="110">
          <cell r="B110" t="str">
            <v>Incentivos Derivados de la Colaboración Fiscal</v>
          </cell>
          <cell r="C110">
            <v>165601.26999999999</v>
          </cell>
          <cell r="D110">
            <v>0</v>
          </cell>
          <cell r="E110">
            <v>8835.23</v>
          </cell>
          <cell r="F110">
            <v>174436.5</v>
          </cell>
        </row>
        <row r="111">
          <cell r="B111" t="str">
            <v>GASTOS Y OTRAS PÉRDIDAS</v>
          </cell>
          <cell r="C111">
            <v>1182064417.8199999</v>
          </cell>
          <cell r="D111">
            <v>267098862.53999999</v>
          </cell>
          <cell r="E111">
            <v>25517414.780000001</v>
          </cell>
          <cell r="F111">
            <v>1423645865.5799999</v>
          </cell>
        </row>
        <row r="112">
          <cell r="B112" t="str">
            <v>GASTOS DE FUNCIONAMIENTO</v>
          </cell>
          <cell r="C112">
            <v>949674394.54999995</v>
          </cell>
          <cell r="D112">
            <v>176165078.09999999</v>
          </cell>
          <cell r="E112">
            <v>25382768.620000001</v>
          </cell>
          <cell r="F112">
            <v>1100456704.03</v>
          </cell>
        </row>
        <row r="113">
          <cell r="B113" t="str">
            <v>Servicios Personales</v>
          </cell>
          <cell r="C113">
            <v>453022349.69</v>
          </cell>
          <cell r="D113">
            <v>64057431.439999998</v>
          </cell>
          <cell r="E113">
            <v>9304636.6999999993</v>
          </cell>
          <cell r="F113">
            <v>507775144.43000001</v>
          </cell>
        </row>
        <row r="114">
          <cell r="B114" t="str">
            <v>Remuneraciones al Personal de Carácter Permanente</v>
          </cell>
          <cell r="C114">
            <v>291069804.98000002</v>
          </cell>
          <cell r="D114">
            <v>28016509.390000001</v>
          </cell>
          <cell r="E114">
            <v>631983.57999999996</v>
          </cell>
          <cell r="F114">
            <v>318454330.79000002</v>
          </cell>
        </row>
        <row r="115">
          <cell r="B115" t="str">
            <v>Remuneraciones Adicionales y Especiales</v>
          </cell>
          <cell r="C115">
            <v>83212073.840000004</v>
          </cell>
          <cell r="D115">
            <v>6753054.8899999997</v>
          </cell>
          <cell r="E115">
            <v>13464.84</v>
          </cell>
          <cell r="F115">
            <v>89951663.890000001</v>
          </cell>
        </row>
        <row r="116">
          <cell r="B116" t="str">
            <v>Seguridad Social</v>
          </cell>
          <cell r="C116">
            <v>39051268.909999996</v>
          </cell>
          <cell r="D116">
            <v>14333333.35</v>
          </cell>
          <cell r="E116">
            <v>7166666.6900000004</v>
          </cell>
          <cell r="F116">
            <v>46217935.57</v>
          </cell>
        </row>
        <row r="117">
          <cell r="B117" t="str">
            <v>Otras Prestaciones Sociales y Económicas</v>
          </cell>
          <cell r="C117">
            <v>33648326.270000003</v>
          </cell>
          <cell r="D117">
            <v>14547199.01</v>
          </cell>
          <cell r="E117">
            <v>1492521.59</v>
          </cell>
          <cell r="F117">
            <v>46703003.689999998</v>
          </cell>
        </row>
        <row r="118">
          <cell r="B118" t="str">
            <v>Pago de Estímulos a Servidores Públicos</v>
          </cell>
          <cell r="C118">
            <v>6040875.6900000004</v>
          </cell>
          <cell r="D118">
            <v>407334.8</v>
          </cell>
          <cell r="E118">
            <v>0</v>
          </cell>
          <cell r="F118">
            <v>6448210.4900000002</v>
          </cell>
        </row>
        <row r="119">
          <cell r="B119" t="str">
            <v>Materiales y Suministros</v>
          </cell>
          <cell r="C119">
            <v>103130341.56</v>
          </cell>
          <cell r="D119">
            <v>12375428.85</v>
          </cell>
          <cell r="E119">
            <v>1608784.24</v>
          </cell>
          <cell r="F119">
            <v>113896986.17</v>
          </cell>
        </row>
        <row r="120">
          <cell r="B120" t="str">
            <v>Materiales de Administración, Emisión de Documentos y Artículos Oficiales</v>
          </cell>
          <cell r="C120">
            <v>6622256.21</v>
          </cell>
          <cell r="D120">
            <v>1610519.23</v>
          </cell>
          <cell r="E120">
            <v>327824.86</v>
          </cell>
          <cell r="F120">
            <v>7904950.5800000001</v>
          </cell>
        </row>
        <row r="121">
          <cell r="B121" t="str">
            <v>Alimentos y Utensilios</v>
          </cell>
          <cell r="C121">
            <v>913984.39</v>
          </cell>
          <cell r="D121">
            <v>147195.49</v>
          </cell>
          <cell r="E121">
            <v>60789.3</v>
          </cell>
          <cell r="F121">
            <v>1000390.58</v>
          </cell>
        </row>
        <row r="122">
          <cell r="B122" t="str">
            <v>Materias Primas y Materiales de Producción y Comercialización</v>
          </cell>
          <cell r="C122">
            <v>368414.14</v>
          </cell>
          <cell r="D122">
            <v>0</v>
          </cell>
          <cell r="E122">
            <v>0</v>
          </cell>
          <cell r="F122">
            <v>368414.14</v>
          </cell>
        </row>
        <row r="123">
          <cell r="B123" t="str">
            <v>Materiales y Artículos de Construcción y de Reparación</v>
          </cell>
          <cell r="C123">
            <v>16048235.48</v>
          </cell>
          <cell r="D123">
            <v>3930545.21</v>
          </cell>
          <cell r="E123">
            <v>764123.56</v>
          </cell>
          <cell r="F123">
            <v>19214657.129999999</v>
          </cell>
        </row>
        <row r="124">
          <cell r="B124" t="str">
            <v>Productos Químicos, Farmacéuticos y de Laboratorio</v>
          </cell>
          <cell r="C124">
            <v>2881398.85</v>
          </cell>
          <cell r="D124">
            <v>352992.36</v>
          </cell>
          <cell r="E124">
            <v>301520.84999999998</v>
          </cell>
          <cell r="F124">
            <v>2932870.36</v>
          </cell>
        </row>
        <row r="125">
          <cell r="B125" t="str">
            <v>Combustibles, Lubricantes y Aditivos</v>
          </cell>
          <cell r="C125">
            <v>39291552.130000003</v>
          </cell>
          <cell r="D125">
            <v>2874065.85</v>
          </cell>
          <cell r="E125">
            <v>13033.33</v>
          </cell>
          <cell r="F125">
            <v>42152584.649999999</v>
          </cell>
        </row>
        <row r="126">
          <cell r="B126" t="str">
            <v>Vestuario, Blancos, Prendas de Protección y Artículos Deportivos</v>
          </cell>
          <cell r="C126">
            <v>11134047.85</v>
          </cell>
          <cell r="D126">
            <v>14798.81</v>
          </cell>
          <cell r="E126">
            <v>0</v>
          </cell>
          <cell r="F126">
            <v>11148846.66</v>
          </cell>
        </row>
        <row r="127">
          <cell r="B127" t="str">
            <v>Materiales y Suministros para Seguridad</v>
          </cell>
          <cell r="C127">
            <v>1208416.2</v>
          </cell>
          <cell r="D127">
            <v>0</v>
          </cell>
          <cell r="E127">
            <v>0</v>
          </cell>
          <cell r="F127">
            <v>1208416.2</v>
          </cell>
        </row>
        <row r="128">
          <cell r="B128" t="str">
            <v>Herramientas, Refacciones y Accesorios Menores</v>
          </cell>
          <cell r="C128">
            <v>24662036.309999999</v>
          </cell>
          <cell r="D128">
            <v>3445311.9</v>
          </cell>
          <cell r="E128">
            <v>141492.34</v>
          </cell>
          <cell r="F128">
            <v>27965855.870000001</v>
          </cell>
        </row>
        <row r="129">
          <cell r="B129" t="str">
            <v>Servicios Generales</v>
          </cell>
          <cell r="C129">
            <v>393521703.30000001</v>
          </cell>
          <cell r="D129">
            <v>99732217.810000002</v>
          </cell>
          <cell r="E129">
            <v>14469347.68</v>
          </cell>
          <cell r="F129">
            <v>478784573.43000001</v>
          </cell>
        </row>
        <row r="130">
          <cell r="B130" t="str">
            <v>Servicios Básicos</v>
          </cell>
          <cell r="C130">
            <v>29954392.140000001</v>
          </cell>
          <cell r="D130">
            <v>5542679.1900000004</v>
          </cell>
          <cell r="E130">
            <v>52643.18</v>
          </cell>
          <cell r="F130">
            <v>35444428.149999999</v>
          </cell>
        </row>
        <row r="131">
          <cell r="B131" t="str">
            <v>Servicios de Arrendamiento</v>
          </cell>
          <cell r="C131">
            <v>59565424.840000004</v>
          </cell>
          <cell r="D131">
            <v>19761422.77</v>
          </cell>
          <cell r="E131">
            <v>8147477.3300000001</v>
          </cell>
          <cell r="F131">
            <v>71179370.280000001</v>
          </cell>
        </row>
        <row r="132">
          <cell r="B132" t="str">
            <v>Servicios Profesionales, Científicos y Técnicos y Otros Servicios</v>
          </cell>
          <cell r="C132">
            <v>159547459.62</v>
          </cell>
          <cell r="D132">
            <v>37228922.039999999</v>
          </cell>
          <cell r="E132">
            <v>4202390.21</v>
          </cell>
          <cell r="F132">
            <v>192573991.44999999</v>
          </cell>
        </row>
        <row r="133">
          <cell r="B133" t="str">
            <v>Servicios Financieros, Bancarios y Comerciales</v>
          </cell>
          <cell r="C133">
            <v>20120301.43</v>
          </cell>
          <cell r="D133">
            <v>1717455.5</v>
          </cell>
          <cell r="E133">
            <v>6854.19</v>
          </cell>
          <cell r="F133">
            <v>21830902.739999998</v>
          </cell>
        </row>
        <row r="134">
          <cell r="B134" t="str">
            <v>Servicios de Instalación, Reparación, Mantenimiento y Conservación</v>
          </cell>
          <cell r="C134">
            <v>81399599.939999998</v>
          </cell>
          <cell r="D134">
            <v>17569080.300000001</v>
          </cell>
          <cell r="E134">
            <v>694405.32</v>
          </cell>
          <cell r="F134">
            <v>98274274.920000002</v>
          </cell>
        </row>
        <row r="135">
          <cell r="B135" t="str">
            <v>Servicios de Comunicación Social y Publicidad</v>
          </cell>
          <cell r="C135">
            <v>15460946.039999999</v>
          </cell>
          <cell r="D135">
            <v>5063544.91</v>
          </cell>
          <cell r="E135">
            <v>576282.55000000005</v>
          </cell>
          <cell r="F135">
            <v>19948208.399999999</v>
          </cell>
        </row>
        <row r="136">
          <cell r="B136" t="str">
            <v>Servicios de Traslado y Viáticos</v>
          </cell>
          <cell r="C136">
            <v>153457.29</v>
          </cell>
          <cell r="D136">
            <v>9228</v>
          </cell>
          <cell r="E136">
            <v>2021</v>
          </cell>
          <cell r="F136">
            <v>160664.29</v>
          </cell>
        </row>
        <row r="137">
          <cell r="B137" t="str">
            <v>Servicios Oficiales</v>
          </cell>
          <cell r="C137">
            <v>4098418.11</v>
          </cell>
          <cell r="D137">
            <v>67443.990000000005</v>
          </cell>
          <cell r="E137">
            <v>1934.3</v>
          </cell>
          <cell r="F137">
            <v>4163927.8</v>
          </cell>
        </row>
        <row r="138">
          <cell r="B138" t="str">
            <v>Otros Servicios Generales</v>
          </cell>
          <cell r="C138">
            <v>23221703.890000001</v>
          </cell>
          <cell r="D138">
            <v>12772441.109999999</v>
          </cell>
          <cell r="E138">
            <v>785339.6</v>
          </cell>
          <cell r="F138">
            <v>35208805.399999999</v>
          </cell>
        </row>
        <row r="139">
          <cell r="B139" t="str">
            <v>TRANSFERENCIAS, ASIGNACIONES, SUBSIDIOS Y OTRAS AYUDAS</v>
          </cell>
          <cell r="C139">
            <v>129179763.25</v>
          </cell>
          <cell r="D139">
            <v>12780198.960000001</v>
          </cell>
          <cell r="E139">
            <v>108743.16</v>
          </cell>
          <cell r="F139">
            <v>141851219.05000001</v>
          </cell>
        </row>
        <row r="140">
          <cell r="B140" t="str">
            <v>Transferencias Internas y Asignaciones al Sector Público</v>
          </cell>
          <cell r="C140">
            <v>40094558.109999999</v>
          </cell>
          <cell r="D140">
            <v>4923420</v>
          </cell>
          <cell r="E140">
            <v>0</v>
          </cell>
          <cell r="F140">
            <v>45017978.109999999</v>
          </cell>
        </row>
        <row r="141">
          <cell r="B141" t="str">
            <v>Transferencias Internas al Sector Público</v>
          </cell>
          <cell r="C141">
            <v>40094558.109999999</v>
          </cell>
          <cell r="D141">
            <v>4923420</v>
          </cell>
          <cell r="E141">
            <v>0</v>
          </cell>
          <cell r="F141">
            <v>45017978.109999999</v>
          </cell>
        </row>
        <row r="142">
          <cell r="B142" t="str">
            <v>Subsidios y Subvenciones</v>
          </cell>
          <cell r="C142">
            <v>19965467.34</v>
          </cell>
          <cell r="D142">
            <v>2950096.58</v>
          </cell>
          <cell r="E142">
            <v>131.16</v>
          </cell>
          <cell r="F142">
            <v>22915432.760000002</v>
          </cell>
        </row>
        <row r="143">
          <cell r="B143" t="str">
            <v>Subsidios</v>
          </cell>
          <cell r="C143">
            <v>900000</v>
          </cell>
          <cell r="D143">
            <v>2350000</v>
          </cell>
          <cell r="E143">
            <v>0</v>
          </cell>
          <cell r="F143">
            <v>3250000</v>
          </cell>
        </row>
        <row r="144">
          <cell r="B144" t="str">
            <v>Subvenciones</v>
          </cell>
          <cell r="C144">
            <v>19065467.34</v>
          </cell>
          <cell r="D144">
            <v>600096.57999999996</v>
          </cell>
          <cell r="E144">
            <v>131.16</v>
          </cell>
          <cell r="F144">
            <v>19665432.760000002</v>
          </cell>
        </row>
        <row r="145">
          <cell r="B145" t="str">
            <v>Ayudas Sociales</v>
          </cell>
          <cell r="C145">
            <v>56651611.390000001</v>
          </cell>
          <cell r="D145">
            <v>3490545.84</v>
          </cell>
          <cell r="E145">
            <v>108612</v>
          </cell>
          <cell r="F145">
            <v>60033545.229999997</v>
          </cell>
        </row>
        <row r="146">
          <cell r="B146" t="str">
            <v>Ayudas Sociales a Personas</v>
          </cell>
          <cell r="C146">
            <v>23766644.32</v>
          </cell>
          <cell r="D146">
            <v>3189902.76</v>
          </cell>
          <cell r="E146">
            <v>11000</v>
          </cell>
          <cell r="F146">
            <v>26945547.079999998</v>
          </cell>
        </row>
        <row r="147">
          <cell r="B147" t="str">
            <v>Becas</v>
          </cell>
          <cell r="C147">
            <v>9018600</v>
          </cell>
          <cell r="D147">
            <v>57368</v>
          </cell>
          <cell r="E147">
            <v>97612</v>
          </cell>
          <cell r="F147">
            <v>8978356</v>
          </cell>
        </row>
        <row r="148">
          <cell r="B148" t="str">
            <v>Ayudas Sociales por Desastres Naturales y Otros Siniestros</v>
          </cell>
          <cell r="C148">
            <v>23866367.07</v>
          </cell>
          <cell r="D148">
            <v>243275.08</v>
          </cell>
          <cell r="E148">
            <v>0</v>
          </cell>
          <cell r="F148">
            <v>24109642.149999999</v>
          </cell>
        </row>
        <row r="149">
          <cell r="B149" t="str">
            <v>Pensiones y Jubilaciones</v>
          </cell>
          <cell r="C149">
            <v>11968126.41</v>
          </cell>
          <cell r="D149">
            <v>1416136.54</v>
          </cell>
          <cell r="E149">
            <v>0</v>
          </cell>
          <cell r="F149">
            <v>13384262.949999999</v>
          </cell>
        </row>
        <row r="150">
          <cell r="B150" t="str">
            <v>Pensiones</v>
          </cell>
          <cell r="C150">
            <v>3868940.47</v>
          </cell>
          <cell r="D150">
            <v>294917.14</v>
          </cell>
          <cell r="E150">
            <v>0</v>
          </cell>
          <cell r="F150">
            <v>4163857.61</v>
          </cell>
        </row>
        <row r="151">
          <cell r="B151" t="str">
            <v>Jubilaciones</v>
          </cell>
          <cell r="C151">
            <v>8099185.9400000004</v>
          </cell>
          <cell r="D151">
            <v>1121219.3999999999</v>
          </cell>
          <cell r="E151">
            <v>0</v>
          </cell>
          <cell r="F151">
            <v>9220405.3399999999</v>
          </cell>
        </row>
        <row r="152">
          <cell r="B152" t="str">
            <v>Donativo</v>
          </cell>
          <cell r="C152">
            <v>500000</v>
          </cell>
          <cell r="D152">
            <v>0</v>
          </cell>
          <cell r="E152">
            <v>0</v>
          </cell>
          <cell r="F152">
            <v>500000</v>
          </cell>
        </row>
        <row r="153">
          <cell r="B153" t="str">
            <v>Donativos a Instituciones sin Fines de Lucro</v>
          </cell>
          <cell r="C153">
            <v>500000</v>
          </cell>
          <cell r="D153">
            <v>0</v>
          </cell>
          <cell r="E153">
            <v>0</v>
          </cell>
          <cell r="F153">
            <v>500000</v>
          </cell>
        </row>
        <row r="154">
          <cell r="B154" t="str">
            <v>PARTICIPACIONES Y APORTACIONES</v>
          </cell>
          <cell r="C154">
            <v>474392.31</v>
          </cell>
          <cell r="D154">
            <v>0</v>
          </cell>
          <cell r="E154">
            <v>0</v>
          </cell>
          <cell r="F154">
            <v>474392.31</v>
          </cell>
        </row>
        <row r="155">
          <cell r="B155" t="str">
            <v>Convenios</v>
          </cell>
          <cell r="C155">
            <v>474392.31</v>
          </cell>
          <cell r="D155">
            <v>0</v>
          </cell>
          <cell r="E155">
            <v>0</v>
          </cell>
          <cell r="F155">
            <v>474392.31</v>
          </cell>
        </row>
        <row r="156">
          <cell r="B156" t="str">
            <v>Convenios de Descentralización y Otros</v>
          </cell>
          <cell r="C156">
            <v>474392.31</v>
          </cell>
          <cell r="D156">
            <v>0</v>
          </cell>
          <cell r="E156">
            <v>0</v>
          </cell>
          <cell r="F156">
            <v>474392.31</v>
          </cell>
        </row>
        <row r="157">
          <cell r="B157" t="str">
            <v>INTERESES, COMISIONES Y OTROS GASTOS DE LA DEUDA PÚBLICA</v>
          </cell>
          <cell r="C157">
            <v>3177969.68</v>
          </cell>
          <cell r="D157">
            <v>212348.46</v>
          </cell>
          <cell r="E157">
            <v>0</v>
          </cell>
          <cell r="F157">
            <v>3390318.14</v>
          </cell>
        </row>
        <row r="158">
          <cell r="B158" t="str">
            <v>Intereses de la Deuda Pública</v>
          </cell>
          <cell r="C158">
            <v>3177969.68</v>
          </cell>
          <cell r="D158">
            <v>212348.46</v>
          </cell>
          <cell r="E158">
            <v>0</v>
          </cell>
          <cell r="F158">
            <v>3390318.14</v>
          </cell>
        </row>
        <row r="159">
          <cell r="B159" t="str">
            <v>Intereses de la Deuda Pública Interna</v>
          </cell>
          <cell r="C159">
            <v>3177969.68</v>
          </cell>
          <cell r="D159">
            <v>212348.46</v>
          </cell>
          <cell r="E159">
            <v>0</v>
          </cell>
          <cell r="F159">
            <v>3390318.14</v>
          </cell>
        </row>
        <row r="160">
          <cell r="B160" t="str">
            <v>OTROS GASTOS Y PERDIDAS EXTRAORDINARIAS</v>
          </cell>
          <cell r="C160">
            <v>45017580.640000001</v>
          </cell>
          <cell r="D160">
            <v>11787621.09</v>
          </cell>
          <cell r="E160">
            <v>25903</v>
          </cell>
          <cell r="F160">
            <v>56779298.729999997</v>
          </cell>
        </row>
        <row r="161">
          <cell r="B161" t="str">
            <v>Estimaciones, Depreciaciones, Deterioros, Obsolencia y Amortizaciones</v>
          </cell>
          <cell r="C161">
            <v>44514144.399999999</v>
          </cell>
          <cell r="D161">
            <v>11761718.09</v>
          </cell>
          <cell r="E161">
            <v>0</v>
          </cell>
          <cell r="F161">
            <v>56275862.490000002</v>
          </cell>
        </row>
        <row r="162">
          <cell r="B162" t="str">
            <v>Depreciación de Bienes Inmuebles</v>
          </cell>
          <cell r="C162">
            <v>0</v>
          </cell>
          <cell r="D162">
            <v>6742142.0800000001</v>
          </cell>
          <cell r="E162">
            <v>0</v>
          </cell>
          <cell r="F162">
            <v>6742142.0800000001</v>
          </cell>
        </row>
        <row r="163">
          <cell r="B163" t="str">
            <v>Depreciación de Bienes Muebles</v>
          </cell>
          <cell r="C163">
            <v>30486734.77</v>
          </cell>
          <cell r="D163">
            <v>3052465.52</v>
          </cell>
          <cell r="E163">
            <v>0</v>
          </cell>
          <cell r="F163">
            <v>33539200.289999999</v>
          </cell>
        </row>
        <row r="164">
          <cell r="B164" t="str">
            <v>Amortización de Activos Intangibles</v>
          </cell>
          <cell r="C164">
            <v>5523658.6799999997</v>
          </cell>
          <cell r="D164">
            <v>513480.39</v>
          </cell>
          <cell r="E164">
            <v>0</v>
          </cell>
          <cell r="F164">
            <v>6037139.0700000003</v>
          </cell>
        </row>
        <row r="165">
          <cell r="B165" t="str">
            <v>Disminucion de Bienes por Pérdidas, Obsolescencia y Deterioro</v>
          </cell>
          <cell r="C165">
            <v>8503750.9499999993</v>
          </cell>
          <cell r="D165">
            <v>1453630.1</v>
          </cell>
          <cell r="E165">
            <v>0</v>
          </cell>
          <cell r="F165">
            <v>9957381.0500000007</v>
          </cell>
        </row>
        <row r="166">
          <cell r="B166" t="str">
            <v>Otros Gastos</v>
          </cell>
          <cell r="C166">
            <v>503436.24</v>
          </cell>
          <cell r="D166">
            <v>25903</v>
          </cell>
          <cell r="E166">
            <v>25903</v>
          </cell>
          <cell r="F166">
            <v>503436.24</v>
          </cell>
        </row>
        <row r="167">
          <cell r="B167" t="str">
            <v>Gastos de Ejercicio Anteriores</v>
          </cell>
          <cell r="C167">
            <v>503436.24</v>
          </cell>
          <cell r="D167">
            <v>25903</v>
          </cell>
          <cell r="E167">
            <v>25903</v>
          </cell>
          <cell r="F167">
            <v>503436.24</v>
          </cell>
        </row>
        <row r="168">
          <cell r="B168" t="str">
            <v>OBRA PUBLICA TRANSFERIBLE</v>
          </cell>
          <cell r="C168">
            <v>54540317.390000001</v>
          </cell>
          <cell r="D168">
            <v>66153615.93</v>
          </cell>
          <cell r="E168">
            <v>0</v>
          </cell>
          <cell r="F168">
            <v>120693933.31999999</v>
          </cell>
        </row>
        <row r="169">
          <cell r="B169" t="str">
            <v>Inversión Pública no Capitalizable</v>
          </cell>
          <cell r="C169">
            <v>54540317.390000001</v>
          </cell>
          <cell r="D169">
            <v>66153615.93</v>
          </cell>
          <cell r="E169">
            <v>0</v>
          </cell>
          <cell r="F169">
            <v>120693933.31999999</v>
          </cell>
        </row>
        <row r="170">
          <cell r="B170" t="str">
            <v>Inversión Pública no Capitalizable (Obra Pública)</v>
          </cell>
          <cell r="C170">
            <v>54540317.390000001</v>
          </cell>
          <cell r="D170">
            <v>66153615.93</v>
          </cell>
          <cell r="E170">
            <v>0</v>
          </cell>
          <cell r="F170">
            <v>120693933.31999999</v>
          </cell>
        </row>
        <row r="171">
          <cell r="B171" t="str">
            <v>CUENTAS DE ORDEN CONTABLES</v>
          </cell>
          <cell r="C171">
            <v>0</v>
          </cell>
          <cell r="D171">
            <v>3</v>
          </cell>
          <cell r="E171">
            <v>3</v>
          </cell>
          <cell r="F171">
            <v>0</v>
          </cell>
        </row>
        <row r="172">
          <cell r="B172" t="str">
            <v>BIENES EN CONCESIONADOS O EN COMODATO</v>
          </cell>
          <cell r="C172">
            <v>0</v>
          </cell>
          <cell r="D172">
            <v>1</v>
          </cell>
          <cell r="E172">
            <v>1</v>
          </cell>
          <cell r="F172">
            <v>0</v>
          </cell>
        </row>
        <row r="173">
          <cell r="B173" t="str">
            <v>Bienes Bajo Contrato en Comodato</v>
          </cell>
          <cell r="C173">
            <v>0</v>
          </cell>
          <cell r="D173">
            <v>1</v>
          </cell>
          <cell r="E173">
            <v>0</v>
          </cell>
          <cell r="F173">
            <v>-1</v>
          </cell>
        </row>
        <row r="174">
          <cell r="B174" t="str">
            <v>Contrato de Comodato por Bienes</v>
          </cell>
          <cell r="C174">
            <v>0</v>
          </cell>
          <cell r="D174">
            <v>0</v>
          </cell>
          <cell r="E174">
            <v>1</v>
          </cell>
          <cell r="F174">
            <v>1</v>
          </cell>
        </row>
        <row r="175">
          <cell r="B175" t="str">
            <v>BIENES EN POSESIÓN</v>
          </cell>
          <cell r="C175">
            <v>0</v>
          </cell>
          <cell r="D175">
            <v>1</v>
          </cell>
          <cell r="E175">
            <v>1</v>
          </cell>
          <cell r="F175">
            <v>0</v>
          </cell>
        </row>
        <row r="176">
          <cell r="B176" t="str">
            <v>BIENES INMUEBLES EN POSESIÓN DEL MUNICIPIO</v>
          </cell>
          <cell r="C176">
            <v>1</v>
          </cell>
          <cell r="D176">
            <v>0</v>
          </cell>
          <cell r="E176">
            <v>1</v>
          </cell>
          <cell r="F176">
            <v>0</v>
          </cell>
        </row>
        <row r="177">
          <cell r="B177" t="str">
            <v>POSESIÓN DEL MUNICIPIO DE BIENES INMUEBLES</v>
          </cell>
          <cell r="C177">
            <v>-1</v>
          </cell>
          <cell r="D177">
            <v>1</v>
          </cell>
          <cell r="E177">
            <v>0</v>
          </cell>
          <cell r="F177">
            <v>0</v>
          </cell>
        </row>
        <row r="178">
          <cell r="B178" t="str">
            <v>ACTIVOS BIOLÒGICOS</v>
          </cell>
          <cell r="C178">
            <v>0</v>
          </cell>
          <cell r="D178">
            <v>1</v>
          </cell>
          <cell r="E178">
            <v>1</v>
          </cell>
          <cell r="F178">
            <v>0</v>
          </cell>
        </row>
        <row r="179">
          <cell r="B179" t="str">
            <v>UTILIZACION DE ACTIVOS BIOLOGICOS</v>
          </cell>
          <cell r="C179">
            <v>21</v>
          </cell>
          <cell r="D179">
            <v>0</v>
          </cell>
          <cell r="E179">
            <v>1</v>
          </cell>
          <cell r="F179">
            <v>20</v>
          </cell>
        </row>
        <row r="180">
          <cell r="B180" t="str">
            <v>ACTIVOS BIOLOGICOS UTILIZADOS</v>
          </cell>
          <cell r="C180">
            <v>-21</v>
          </cell>
          <cell r="D180">
            <v>1</v>
          </cell>
          <cell r="E180">
            <v>0</v>
          </cell>
          <cell r="F180">
            <v>-20</v>
          </cell>
        </row>
        <row r="181">
          <cell r="B181" t="str">
            <v>CUENTAS DE ORDEN PRESUPUESTARIAS</v>
          </cell>
          <cell r="C181">
            <v>0</v>
          </cell>
          <cell r="D181">
            <v>2830328114.8699999</v>
          </cell>
          <cell r="E181">
            <v>2830328114.8699999</v>
          </cell>
          <cell r="F181">
            <v>0</v>
          </cell>
        </row>
        <row r="182">
          <cell r="B182" t="str">
            <v>LEY DE INGRESOS</v>
          </cell>
          <cell r="C182">
            <v>0</v>
          </cell>
          <cell r="D182">
            <v>560830142.96000004</v>
          </cell>
          <cell r="E182">
            <v>560830142.96000004</v>
          </cell>
          <cell r="F182">
            <v>0</v>
          </cell>
        </row>
        <row r="183">
          <cell r="B183" t="str">
            <v>Ley de Ingresos Estimada</v>
          </cell>
          <cell r="C183">
            <v>1410330210</v>
          </cell>
          <cell r="D183">
            <v>0</v>
          </cell>
          <cell r="E183">
            <v>0</v>
          </cell>
          <cell r="F183">
            <v>1410330210</v>
          </cell>
        </row>
        <row r="184">
          <cell r="B184" t="str">
            <v>Ley de Ingresos por Ejecutar</v>
          </cell>
          <cell r="C184">
            <v>104940830.95999999</v>
          </cell>
          <cell r="D184">
            <v>229608760.81999999</v>
          </cell>
          <cell r="E184">
            <v>124667929.86</v>
          </cell>
          <cell r="F184">
            <v>0</v>
          </cell>
        </row>
        <row r="185">
          <cell r="B185" t="str">
            <v>Modificaciones a la Ley de Ingresos Estimada</v>
          </cell>
          <cell r="C185">
            <v>92794058.359999999</v>
          </cell>
          <cell r="D185">
            <v>104505894.70999999</v>
          </cell>
          <cell r="E185">
            <v>56684479.600000001</v>
          </cell>
          <cell r="F185">
            <v>140615473.47</v>
          </cell>
        </row>
        <row r="186">
          <cell r="B186" t="str">
            <v>Ley de Ingresos Devengada</v>
          </cell>
          <cell r="C186">
            <v>15427517.810000001</v>
          </cell>
          <cell r="D186">
            <v>206570828.28</v>
          </cell>
          <cell r="E186">
            <v>193068940.37</v>
          </cell>
          <cell r="F186">
            <v>1925629.9</v>
          </cell>
        </row>
        <row r="187">
          <cell r="B187" t="str">
            <v>Ley de Ingresos Recaudada</v>
          </cell>
          <cell r="C187">
            <v>1382755919.5899999</v>
          </cell>
          <cell r="D187">
            <v>20144659.149999999</v>
          </cell>
          <cell r="E187">
            <v>186408793.13</v>
          </cell>
          <cell r="F187">
            <v>1549020053.5699999</v>
          </cell>
        </row>
        <row r="188">
          <cell r="B188" t="str">
            <v>PRESUPUESTO DE EGRESOS</v>
          </cell>
          <cell r="C188">
            <v>0</v>
          </cell>
          <cell r="D188">
            <v>2269497971.9099998</v>
          </cell>
          <cell r="E188">
            <v>2269497971.9099998</v>
          </cell>
          <cell r="F188">
            <v>0</v>
          </cell>
        </row>
        <row r="189">
          <cell r="B189" t="str">
            <v>Presupuesto de Egresos Aprobado</v>
          </cell>
          <cell r="C189">
            <v>1410330210</v>
          </cell>
          <cell r="D189">
            <v>0</v>
          </cell>
          <cell r="E189">
            <v>0</v>
          </cell>
          <cell r="F189">
            <v>1410330210</v>
          </cell>
        </row>
        <row r="190">
          <cell r="B190" t="str">
            <v>Presupuesto de Egresos Aprobado</v>
          </cell>
          <cell r="C190">
            <v>1410330210</v>
          </cell>
          <cell r="D190">
            <v>0</v>
          </cell>
          <cell r="E190">
            <v>0</v>
          </cell>
          <cell r="F190">
            <v>1410330210</v>
          </cell>
        </row>
        <row r="191">
          <cell r="B191" t="str">
            <v>Presupuesto de Egresos por Ejercer</v>
          </cell>
          <cell r="C191">
            <v>313712655.52999997</v>
          </cell>
          <cell r="D191">
            <v>944814422.28999996</v>
          </cell>
          <cell r="E191">
            <v>1004938836.21</v>
          </cell>
          <cell r="F191">
            <v>253588241.61000001</v>
          </cell>
        </row>
        <row r="192">
          <cell r="B192" t="str">
            <v>Presupuesto de Egresos por Ejercer</v>
          </cell>
          <cell r="C192">
            <v>312151014.47000003</v>
          </cell>
          <cell r="D192">
            <v>686981162.63999999</v>
          </cell>
          <cell r="E192">
            <v>745543935.5</v>
          </cell>
          <cell r="F192">
            <v>253588241.61000001</v>
          </cell>
        </row>
        <row r="193">
          <cell r="B193" t="str">
            <v>Presupuesto de Egresos Pre Comprometido</v>
          </cell>
          <cell r="C193">
            <v>1561641.06</v>
          </cell>
          <cell r="D193">
            <v>6579720.04</v>
          </cell>
          <cell r="E193">
            <v>8141361.0999999996</v>
          </cell>
          <cell r="F193">
            <v>0</v>
          </cell>
        </row>
        <row r="194">
          <cell r="B194" t="str">
            <v>Presupuesto de Egresos Pre Modificado</v>
          </cell>
          <cell r="C194">
            <v>0</v>
          </cell>
          <cell r="D194">
            <v>251253539.61000001</v>
          </cell>
          <cell r="E194">
            <v>251253539.61000001</v>
          </cell>
          <cell r="F194">
            <v>0</v>
          </cell>
        </row>
        <row r="195">
          <cell r="B195" t="str">
            <v>Modificaciones al Presupuesto de Egresos Aprobado</v>
          </cell>
          <cell r="C195">
            <v>357691993.81</v>
          </cell>
          <cell r="D195">
            <v>239499945.72</v>
          </cell>
          <cell r="E195">
            <v>306438219.99000001</v>
          </cell>
          <cell r="F195">
            <v>424630268.07999998</v>
          </cell>
        </row>
        <row r="196">
          <cell r="B196" t="str">
            <v>Presupuesto de Egresos Comprometido</v>
          </cell>
          <cell r="C196">
            <v>92152884.739999995</v>
          </cell>
          <cell r="D196">
            <v>273868146.98000002</v>
          </cell>
          <cell r="E196">
            <v>366021031.72000003</v>
          </cell>
          <cell r="F196">
            <v>0</v>
          </cell>
        </row>
        <row r="197">
          <cell r="B197" t="str">
            <v>Presupuesto de Egresos Devengado</v>
          </cell>
          <cell r="C197">
            <v>10705776.550000001</v>
          </cell>
          <cell r="D197">
            <v>292889882.5</v>
          </cell>
          <cell r="E197">
            <v>261238235.75</v>
          </cell>
          <cell r="F197">
            <v>42357423.299999997</v>
          </cell>
        </row>
        <row r="198">
          <cell r="B198" t="str">
            <v>Presupuesto de Egresos Ejercido</v>
          </cell>
          <cell r="C198">
            <v>78475098.620000005</v>
          </cell>
          <cell r="D198">
            <v>243983684.25999999</v>
          </cell>
          <cell r="E198">
            <v>322458782.88</v>
          </cell>
          <cell r="F198">
            <v>0</v>
          </cell>
        </row>
        <row r="199">
          <cell r="B199" t="str">
            <v>Presupuesto de Egresos Pagado</v>
          </cell>
          <cell r="C199">
            <v>1272975788.3699999</v>
          </cell>
          <cell r="D199">
            <v>274441890.16000003</v>
          </cell>
          <cell r="E199">
            <v>8402865.3599999994</v>
          </cell>
          <cell r="F199">
            <v>1539014813.1700001</v>
          </cell>
        </row>
      </sheetData>
      <sheetData sheetId="2">
        <row r="1">
          <cell r="B1" t="str">
            <v>ACTIVO</v>
          </cell>
          <cell r="C1">
            <v>2752874440</v>
          </cell>
          <cell r="D1">
            <v>5049123278.6300001</v>
          </cell>
          <cell r="E1">
            <v>5136038244.1000004</v>
          </cell>
          <cell r="F1">
            <v>2665959474.5300002</v>
          </cell>
        </row>
        <row r="2">
          <cell r="B2" t="str">
            <v>ACTIVO CIRCULANTE</v>
          </cell>
          <cell r="C2">
            <v>490882720.75999999</v>
          </cell>
          <cell r="D2">
            <v>4763216508.7299995</v>
          </cell>
          <cell r="E2">
            <v>4938612557.54</v>
          </cell>
          <cell r="F2">
            <v>315486671.94999999</v>
          </cell>
        </row>
        <row r="3">
          <cell r="B3" t="str">
            <v>Efectivo y Equivalentes</v>
          </cell>
          <cell r="C3">
            <v>472004930.48000002</v>
          </cell>
          <cell r="D3">
            <v>4593870817.4499998</v>
          </cell>
          <cell r="E3">
            <v>4752482289.3999996</v>
          </cell>
          <cell r="F3">
            <v>313393458.52999997</v>
          </cell>
        </row>
        <row r="4">
          <cell r="B4" t="str">
            <v>Efectivo</v>
          </cell>
          <cell r="C4">
            <v>60500</v>
          </cell>
          <cell r="D4">
            <v>99202431.450000003</v>
          </cell>
          <cell r="E4">
            <v>99134931.450000003</v>
          </cell>
          <cell r="F4">
            <v>128000</v>
          </cell>
        </row>
        <row r="5">
          <cell r="B5" t="str">
            <v>Bancos/Tesorería</v>
          </cell>
          <cell r="C5">
            <v>74735950.480000004</v>
          </cell>
          <cell r="D5">
            <v>2498788512.6500001</v>
          </cell>
          <cell r="E5">
            <v>2548849005.0999999</v>
          </cell>
          <cell r="F5">
            <v>24675458.030000001</v>
          </cell>
        </row>
        <row r="6">
          <cell r="B6" t="str">
            <v>Inversiones Temporales (Hasta 3 meses)</v>
          </cell>
          <cell r="C6">
            <v>397208480</v>
          </cell>
          <cell r="D6">
            <v>1995879500</v>
          </cell>
          <cell r="E6">
            <v>2104497980</v>
          </cell>
          <cell r="F6">
            <v>288590000</v>
          </cell>
        </row>
        <row r="7">
          <cell r="B7" t="str">
            <v>Otros Efectivos y Equivalentes</v>
          </cell>
          <cell r="C7">
            <v>0</v>
          </cell>
          <cell r="D7">
            <v>373.35</v>
          </cell>
          <cell r="E7">
            <v>372.85</v>
          </cell>
          <cell r="F7">
            <v>0.5</v>
          </cell>
        </row>
        <row r="8">
          <cell r="B8" t="str">
            <v>Derechos a Recibir Efectivo o Equivalentes</v>
          </cell>
          <cell r="C8">
            <v>1821793.34</v>
          </cell>
          <cell r="D8">
            <v>154302442.31999999</v>
          </cell>
          <cell r="E8">
            <v>154439549.06</v>
          </cell>
          <cell r="F8">
            <v>1684686.6</v>
          </cell>
        </row>
        <row r="9">
          <cell r="B9" t="str">
            <v>Cuentas por Cobrar a Corto Plazo</v>
          </cell>
          <cell r="C9">
            <v>40812.01</v>
          </cell>
          <cell r="D9">
            <v>593.91999999999996</v>
          </cell>
          <cell r="E9">
            <v>41405.93</v>
          </cell>
          <cell r="F9">
            <v>0</v>
          </cell>
        </row>
        <row r="10">
          <cell r="B10" t="str">
            <v>Deudores Diversos por Cobrar a Corto Plazo</v>
          </cell>
          <cell r="C10">
            <v>1720981.33</v>
          </cell>
          <cell r="D10">
            <v>3377020.14</v>
          </cell>
          <cell r="E10">
            <v>3423314.87</v>
          </cell>
          <cell r="F10">
            <v>1674686.6</v>
          </cell>
        </row>
        <row r="11">
          <cell r="B11" t="str">
            <v>Ingresos por Recuperar a Corto Plazo</v>
          </cell>
          <cell r="C11">
            <v>0</v>
          </cell>
          <cell r="D11">
            <v>150864828.25999999</v>
          </cell>
          <cell r="E11">
            <v>150864828.25999999</v>
          </cell>
          <cell r="F11">
            <v>0</v>
          </cell>
        </row>
        <row r="12">
          <cell r="B12" t="str">
            <v>Deudores por Anticipos de la Tesorería a Corto Plazo</v>
          </cell>
          <cell r="C12">
            <v>60000</v>
          </cell>
          <cell r="D12">
            <v>60000</v>
          </cell>
          <cell r="E12">
            <v>110000</v>
          </cell>
          <cell r="F12">
            <v>10000</v>
          </cell>
        </row>
        <row r="13">
          <cell r="B13" t="str">
            <v>Derechos a Recibir Bienes o Servicios</v>
          </cell>
          <cell r="C13">
            <v>17055996.949999999</v>
          </cell>
          <cell r="D13">
            <v>15043248.960000001</v>
          </cell>
          <cell r="E13">
            <v>31690719.079999998</v>
          </cell>
          <cell r="F13">
            <v>408526.83</v>
          </cell>
        </row>
        <row r="14">
          <cell r="B14" t="str">
            <v>Anticipo a Proveedores por Adquisición de Bienes y Prestación de Servicios a Corto Plazo</v>
          </cell>
          <cell r="C14">
            <v>13998424.57</v>
          </cell>
          <cell r="D14">
            <v>13998424.57</v>
          </cell>
          <cell r="E14">
            <v>27996849.140000001</v>
          </cell>
          <cell r="F14">
            <v>0</v>
          </cell>
        </row>
        <row r="15">
          <cell r="B15" t="str">
            <v>Anticipo a Contratistas por Obras Públicas a Corto Plazo</v>
          </cell>
          <cell r="C15">
            <v>3057572.38</v>
          </cell>
          <cell r="D15">
            <v>1044824.39</v>
          </cell>
          <cell r="E15">
            <v>3693869.94</v>
          </cell>
          <cell r="F15">
            <v>408526.83</v>
          </cell>
        </row>
        <row r="16">
          <cell r="B16" t="str">
            <v>ACTIVO NO CIRCULANTE</v>
          </cell>
          <cell r="C16">
            <v>2261991719.23</v>
          </cell>
          <cell r="D16">
            <v>285906769.89999998</v>
          </cell>
          <cell r="E16">
            <v>197425686.56</v>
          </cell>
          <cell r="F16">
            <v>2350472802.5700002</v>
          </cell>
        </row>
        <row r="17">
          <cell r="B17" t="str">
            <v>Inversiones Financieras a Largo Plazo</v>
          </cell>
          <cell r="C17">
            <v>32273380.59</v>
          </cell>
          <cell r="D17">
            <v>13483455.34</v>
          </cell>
          <cell r="E17">
            <v>5923231.1900000004</v>
          </cell>
          <cell r="F17">
            <v>39833604.740000002</v>
          </cell>
        </row>
        <row r="18">
          <cell r="B18" t="str">
            <v>Fideicomisos, Mandatos y Contratos Análogos</v>
          </cell>
          <cell r="C18">
            <v>32273380.59</v>
          </cell>
          <cell r="D18">
            <v>13483455.34</v>
          </cell>
          <cell r="E18">
            <v>5923231.1900000004</v>
          </cell>
          <cell r="F18">
            <v>39833604.740000002</v>
          </cell>
        </row>
        <row r="19">
          <cell r="B19" t="str">
            <v>Derechos a Recibir Efectivo o Equivalentes a Largo Plazo</v>
          </cell>
          <cell r="C19">
            <v>6687035.7599999998</v>
          </cell>
          <cell r="D19">
            <v>59525</v>
          </cell>
          <cell r="E19">
            <v>0</v>
          </cell>
          <cell r="F19">
            <v>6746560.7599999998</v>
          </cell>
        </row>
        <row r="20">
          <cell r="B20" t="str">
            <v>Documentos por Cobrar a Largo Plazo</v>
          </cell>
          <cell r="C20">
            <v>0</v>
          </cell>
          <cell r="D20">
            <v>40812</v>
          </cell>
          <cell r="E20">
            <v>0</v>
          </cell>
          <cell r="F20">
            <v>40812</v>
          </cell>
        </row>
        <row r="21">
          <cell r="B21" t="str">
            <v>Deudores Diversos a Largo Plazo</v>
          </cell>
          <cell r="C21">
            <v>2835327.09</v>
          </cell>
          <cell r="D21">
            <v>18713</v>
          </cell>
          <cell r="E21">
            <v>0</v>
          </cell>
          <cell r="F21">
            <v>2854040.09</v>
          </cell>
        </row>
        <row r="22">
          <cell r="B22" t="str">
            <v>Otros Derechos a Recibir Efectivo o Equivalentes a Largo Plazo</v>
          </cell>
          <cell r="C22">
            <v>3851708.67</v>
          </cell>
          <cell r="D22">
            <v>0</v>
          </cell>
          <cell r="E22">
            <v>0</v>
          </cell>
          <cell r="F22">
            <v>3851708.67</v>
          </cell>
        </row>
        <row r="23">
          <cell r="B23" t="str">
            <v>Bienes Inmuebles, Infraestructura y Construcciones en Proceso</v>
          </cell>
          <cell r="C23">
            <v>2024060105.8800001</v>
          </cell>
          <cell r="D23">
            <v>230220998.72999999</v>
          </cell>
          <cell r="E23">
            <v>169957064.21000001</v>
          </cell>
          <cell r="F23">
            <v>2084324040.4000001</v>
          </cell>
        </row>
        <row r="24">
          <cell r="B24" t="str">
            <v>Terrenos</v>
          </cell>
          <cell r="C24">
            <v>1732705980.6300001</v>
          </cell>
          <cell r="D24">
            <v>79052649.909999996</v>
          </cell>
          <cell r="E24">
            <v>8331000</v>
          </cell>
          <cell r="F24">
            <v>1803427630.54</v>
          </cell>
        </row>
        <row r="25">
          <cell r="B25" t="str">
            <v>Edificios no Habitacionales</v>
          </cell>
          <cell r="C25">
            <v>191801000.44</v>
          </cell>
          <cell r="D25">
            <v>9594512.3200000003</v>
          </cell>
          <cell r="E25">
            <v>0</v>
          </cell>
          <cell r="F25">
            <v>201395512.75999999</v>
          </cell>
        </row>
        <row r="26">
          <cell r="B26" t="str">
            <v>Construcciones en Proceso en Bienes de Dominio Público</v>
          </cell>
          <cell r="C26">
            <v>99553124.810000002</v>
          </cell>
          <cell r="D26">
            <v>141573836.5</v>
          </cell>
          <cell r="E26">
            <v>161626064.21000001</v>
          </cell>
          <cell r="F26">
            <v>79500897.099999994</v>
          </cell>
        </row>
        <row r="27">
          <cell r="B27" t="str">
            <v>Bienes Muebles</v>
          </cell>
          <cell r="C27">
            <v>260835537.27000001</v>
          </cell>
          <cell r="D27">
            <v>40417223.770000003</v>
          </cell>
          <cell r="E27">
            <v>12269378.289999999</v>
          </cell>
          <cell r="F27">
            <v>288983382.75</v>
          </cell>
        </row>
        <row r="28">
          <cell r="B28" t="str">
            <v>Mobiliario y Equipo de Administración</v>
          </cell>
          <cell r="C28">
            <v>61841504.520000003</v>
          </cell>
          <cell r="D28">
            <v>23076820.879999999</v>
          </cell>
          <cell r="E28">
            <v>897017.13</v>
          </cell>
          <cell r="F28">
            <v>84021308.269999996</v>
          </cell>
        </row>
        <row r="29">
          <cell r="B29" t="str">
            <v>Mobiliario y Equipo Educacional y Recreativo</v>
          </cell>
          <cell r="C29">
            <v>25319355.800000001</v>
          </cell>
          <cell r="D29">
            <v>2828919.28</v>
          </cell>
          <cell r="E29">
            <v>962079.94</v>
          </cell>
          <cell r="F29">
            <v>27186195.140000001</v>
          </cell>
        </row>
        <row r="30">
          <cell r="B30" t="str">
            <v>Equipo e Instrumental Médico y de Laboratorio</v>
          </cell>
          <cell r="C30">
            <v>919256.21</v>
          </cell>
          <cell r="D30">
            <v>0</v>
          </cell>
          <cell r="E30">
            <v>0</v>
          </cell>
          <cell r="F30">
            <v>919256.21</v>
          </cell>
        </row>
        <row r="31">
          <cell r="B31" t="str">
            <v>Equipo de Transporte</v>
          </cell>
          <cell r="C31">
            <v>21956839.52</v>
          </cell>
          <cell r="D31">
            <v>3672560</v>
          </cell>
          <cell r="E31">
            <v>125919.99</v>
          </cell>
          <cell r="F31">
            <v>25503479.530000001</v>
          </cell>
        </row>
        <row r="32">
          <cell r="B32" t="str">
            <v>Equipo de Defensa y Seguridad</v>
          </cell>
          <cell r="C32">
            <v>54362550.670000002</v>
          </cell>
          <cell r="D32">
            <v>90480</v>
          </cell>
          <cell r="E32">
            <v>2819296.18</v>
          </cell>
          <cell r="F32">
            <v>51633734.490000002</v>
          </cell>
        </row>
        <row r="33">
          <cell r="B33" t="str">
            <v>Maquinaria, Otros Equipos y Herramientas</v>
          </cell>
          <cell r="C33">
            <v>96411786.549999997</v>
          </cell>
          <cell r="D33">
            <v>10748443.609999999</v>
          </cell>
          <cell r="E33">
            <v>7465065.0499999998</v>
          </cell>
          <cell r="F33">
            <v>99695165.109999999</v>
          </cell>
        </row>
        <row r="34">
          <cell r="B34" t="str">
            <v>Colecciones, Obras de Arte y Objetos Valiosos</v>
          </cell>
          <cell r="C34">
            <v>24244</v>
          </cell>
          <cell r="D34">
            <v>0</v>
          </cell>
          <cell r="E34">
            <v>0</v>
          </cell>
          <cell r="F34">
            <v>24244</v>
          </cell>
        </row>
        <row r="35">
          <cell r="B35" t="str">
            <v>Activos Intangibles</v>
          </cell>
          <cell r="C35">
            <v>61020975.979999997</v>
          </cell>
          <cell r="D35">
            <v>1590186</v>
          </cell>
          <cell r="E35">
            <v>2851.04</v>
          </cell>
          <cell r="F35">
            <v>62608310.939999998</v>
          </cell>
        </row>
        <row r="36">
          <cell r="B36" t="str">
            <v>Software</v>
          </cell>
          <cell r="C36">
            <v>51570160.219999999</v>
          </cell>
          <cell r="D36">
            <v>0</v>
          </cell>
          <cell r="E36">
            <v>0</v>
          </cell>
          <cell r="F36">
            <v>51570160.219999999</v>
          </cell>
        </row>
        <row r="37">
          <cell r="B37" t="str">
            <v>Patentes, Marcas y Derechos</v>
          </cell>
          <cell r="C37">
            <v>314525.64</v>
          </cell>
          <cell r="D37">
            <v>0</v>
          </cell>
          <cell r="E37">
            <v>2851.04</v>
          </cell>
          <cell r="F37">
            <v>311674.59999999998</v>
          </cell>
        </row>
        <row r="38">
          <cell r="B38" t="str">
            <v>Licencias</v>
          </cell>
          <cell r="C38">
            <v>8769444.6400000006</v>
          </cell>
          <cell r="D38">
            <v>1590186</v>
          </cell>
          <cell r="E38">
            <v>0</v>
          </cell>
          <cell r="F38">
            <v>10359630.640000001</v>
          </cell>
        </row>
        <row r="39">
          <cell r="B39" t="str">
            <v>Otros Activos Intangibles</v>
          </cell>
          <cell r="C39">
            <v>366845.48</v>
          </cell>
          <cell r="D39">
            <v>0</v>
          </cell>
          <cell r="E39">
            <v>0</v>
          </cell>
          <cell r="F39">
            <v>366845.48</v>
          </cell>
        </row>
        <row r="40">
          <cell r="B40" t="str">
            <v>Depreciación, Deterioro y Amortización Acumulada de Bienes</v>
          </cell>
          <cell r="C40">
            <v>-122885316.25</v>
          </cell>
          <cell r="D40">
            <v>135381.06</v>
          </cell>
          <cell r="E40">
            <v>9273161.8300000001</v>
          </cell>
          <cell r="F40">
            <v>-132023097.02</v>
          </cell>
        </row>
        <row r="41">
          <cell r="B41" t="str">
            <v>Depreciación Acumulada de Bienes Inmuebles</v>
          </cell>
          <cell r="C41">
            <v>-8254011.2999999998</v>
          </cell>
          <cell r="D41">
            <v>0</v>
          </cell>
          <cell r="E41">
            <v>6041793.3600000003</v>
          </cell>
          <cell r="F41">
            <v>-14295804.66</v>
          </cell>
        </row>
        <row r="42">
          <cell r="B42" t="str">
            <v>Depreciación Acumulada de Bienes Muebles</v>
          </cell>
          <cell r="C42">
            <v>-103639421.05</v>
          </cell>
          <cell r="D42">
            <v>135381.06</v>
          </cell>
          <cell r="E42">
            <v>2723696.01</v>
          </cell>
          <cell r="F42">
            <v>-106227736</v>
          </cell>
        </row>
        <row r="43">
          <cell r="B43" t="str">
            <v>Amortización Acumulada de Activos Intangibles</v>
          </cell>
          <cell r="C43">
            <v>-10991883.9</v>
          </cell>
          <cell r="D43">
            <v>0</v>
          </cell>
          <cell r="E43">
            <v>507672.46</v>
          </cell>
          <cell r="F43">
            <v>-11499556.359999999</v>
          </cell>
        </row>
        <row r="44">
          <cell r="B44" t="str">
            <v>PASIVO</v>
          </cell>
          <cell r="C44">
            <v>145821245.31999999</v>
          </cell>
          <cell r="D44">
            <v>498090018.22000003</v>
          </cell>
          <cell r="E44">
            <v>486180718.67000002</v>
          </cell>
          <cell r="F44">
            <v>133911945.77</v>
          </cell>
        </row>
        <row r="45">
          <cell r="B45" t="str">
            <v>PASIVO CIRCULANTE</v>
          </cell>
          <cell r="C45">
            <v>100854442.89</v>
          </cell>
          <cell r="D45">
            <v>497426255.79000002</v>
          </cell>
          <cell r="E45">
            <v>486180718.67000002</v>
          </cell>
          <cell r="F45">
            <v>89608905.769999996</v>
          </cell>
        </row>
        <row r="46">
          <cell r="B46" t="str">
            <v>Cuentas por Pagar a Corto Plazo</v>
          </cell>
          <cell r="C46">
            <v>34944170.149999999</v>
          </cell>
          <cell r="D46">
            <v>369085793.99000001</v>
          </cell>
          <cell r="E46">
            <v>391116343.54000002</v>
          </cell>
          <cell r="F46">
            <v>56974719.700000003</v>
          </cell>
        </row>
        <row r="47">
          <cell r="B47" t="str">
            <v>Servicios Personales por Pagar a Corto Plazo</v>
          </cell>
          <cell r="C47">
            <v>0</v>
          </cell>
          <cell r="D47">
            <v>78596700.140000001</v>
          </cell>
          <cell r="E47">
            <v>82333366.810000002</v>
          </cell>
          <cell r="F47">
            <v>3736666.67</v>
          </cell>
        </row>
        <row r="48">
          <cell r="B48" t="str">
            <v>Proveedores por Pagar a Corto Plazo</v>
          </cell>
          <cell r="C48">
            <v>15802475.51</v>
          </cell>
          <cell r="D48">
            <v>157032674.09999999</v>
          </cell>
          <cell r="E48">
            <v>177183411.63999999</v>
          </cell>
          <cell r="F48">
            <v>35953213.049999997</v>
          </cell>
        </row>
        <row r="49">
          <cell r="B49" t="str">
            <v>Contratistas por Obras Públicas por Pagar a Corto Plazo</v>
          </cell>
          <cell r="C49">
            <v>440233.49</v>
          </cell>
          <cell r="D49">
            <v>19877312.09</v>
          </cell>
          <cell r="E49">
            <v>19437078.600000001</v>
          </cell>
          <cell r="F49">
            <v>0</v>
          </cell>
        </row>
        <row r="50">
          <cell r="B50" t="str">
            <v>Transferencias Otorgadas por Pagar a Corto Plazo</v>
          </cell>
          <cell r="C50">
            <v>27500</v>
          </cell>
          <cell r="D50">
            <v>5255874</v>
          </cell>
          <cell r="E50">
            <v>5336374</v>
          </cell>
          <cell r="F50">
            <v>108000</v>
          </cell>
        </row>
        <row r="51">
          <cell r="B51" t="str">
            <v>Intereses, Comisiones y Otros Gastos de la Deuda Pública por Pagar a Corto Plazo</v>
          </cell>
          <cell r="C51">
            <v>0</v>
          </cell>
          <cell r="D51">
            <v>399045.73</v>
          </cell>
          <cell r="E51">
            <v>399045.73</v>
          </cell>
          <cell r="F51">
            <v>0</v>
          </cell>
        </row>
        <row r="52">
          <cell r="B52" t="str">
            <v>Retenciones y Contribuciones por Pagar a Corto Plazo</v>
          </cell>
          <cell r="C52">
            <v>14757681.82</v>
          </cell>
          <cell r="D52">
            <v>34487006.640000001</v>
          </cell>
          <cell r="E52">
            <v>20777692.5</v>
          </cell>
          <cell r="F52">
            <v>1048367.68</v>
          </cell>
        </row>
        <row r="53">
          <cell r="B53" t="str">
            <v>Devoluciones de la Ley de Ingresos por Pagar a Corto Plazo</v>
          </cell>
          <cell r="C53">
            <v>50895.8</v>
          </cell>
          <cell r="D53">
            <v>15007</v>
          </cell>
          <cell r="E53">
            <v>16865</v>
          </cell>
          <cell r="F53">
            <v>52753.8</v>
          </cell>
        </row>
        <row r="54">
          <cell r="B54" t="str">
            <v>Otras Cuentas por Pagar a Corto Plazo</v>
          </cell>
          <cell r="C54">
            <v>3865383.53</v>
          </cell>
          <cell r="D54">
            <v>73422174.290000007</v>
          </cell>
          <cell r="E54">
            <v>85632509.260000005</v>
          </cell>
          <cell r="F54">
            <v>16075718.5</v>
          </cell>
        </row>
        <row r="55">
          <cell r="B55" t="str">
            <v>Porción a Corto Plazo de la Deuda Pública a Largo Plazo</v>
          </cell>
          <cell r="C55">
            <v>7818180</v>
          </cell>
          <cell r="D55">
            <v>651515</v>
          </cell>
          <cell r="E55">
            <v>651515</v>
          </cell>
          <cell r="F55">
            <v>7818180</v>
          </cell>
        </row>
        <row r="56">
          <cell r="B56" t="str">
            <v>Porción a Corto Plazo de la Deuda Pública Interna</v>
          </cell>
          <cell r="C56">
            <v>7818180</v>
          </cell>
          <cell r="D56">
            <v>651515</v>
          </cell>
          <cell r="E56">
            <v>651515</v>
          </cell>
          <cell r="F56">
            <v>7818180</v>
          </cell>
        </row>
        <row r="57">
          <cell r="B57" t="str">
            <v>Fondos y Bienes de Terceros en Garantía y/o Administración a Corto Plazo</v>
          </cell>
          <cell r="C57">
            <v>0</v>
          </cell>
          <cell r="D57">
            <v>2742.51</v>
          </cell>
          <cell r="E57">
            <v>2742.51</v>
          </cell>
          <cell r="F57">
            <v>0</v>
          </cell>
        </row>
        <row r="58">
          <cell r="B58" t="str">
            <v>Fondos en Garantía a Corto Plazo</v>
          </cell>
          <cell r="C58">
            <v>0</v>
          </cell>
          <cell r="D58">
            <v>2742.51</v>
          </cell>
          <cell r="E58">
            <v>2742.51</v>
          </cell>
          <cell r="F58">
            <v>0</v>
          </cell>
        </row>
        <row r="59">
          <cell r="B59" t="str">
            <v>Provisiones a Corto Plazo</v>
          </cell>
          <cell r="C59">
            <v>57339772.68</v>
          </cell>
          <cell r="D59">
            <v>126110229.09999999</v>
          </cell>
          <cell r="E59">
            <v>93586462.489999995</v>
          </cell>
          <cell r="F59">
            <v>24816006.07</v>
          </cell>
        </row>
        <row r="60">
          <cell r="B60" t="str">
            <v>Provisión para Demandas y Juicios a Corto Plazo</v>
          </cell>
          <cell r="C60">
            <v>11192582.51</v>
          </cell>
          <cell r="D60">
            <v>1459730</v>
          </cell>
          <cell r="E60">
            <v>2361195.11</v>
          </cell>
          <cell r="F60">
            <v>12094047.619999999</v>
          </cell>
        </row>
        <row r="61">
          <cell r="B61" t="str">
            <v>Otras Provisiones a Corto Plazo</v>
          </cell>
          <cell r="C61">
            <v>46147190.170000002</v>
          </cell>
          <cell r="D61">
            <v>124650499.09999999</v>
          </cell>
          <cell r="E61">
            <v>91225267.379999995</v>
          </cell>
          <cell r="F61">
            <v>12721958.449999999</v>
          </cell>
        </row>
        <row r="62">
          <cell r="B62" t="str">
            <v>Otros Pasivos a Corto Plazo</v>
          </cell>
          <cell r="C62">
            <v>752320.06</v>
          </cell>
          <cell r="D62">
            <v>1575975.19</v>
          </cell>
          <cell r="E62">
            <v>823655.13</v>
          </cell>
          <cell r="F62">
            <v>0</v>
          </cell>
        </row>
        <row r="63">
          <cell r="B63" t="str">
            <v>Ingresos por Clasificar</v>
          </cell>
          <cell r="C63">
            <v>752320.06</v>
          </cell>
          <cell r="D63">
            <v>1575975.19</v>
          </cell>
          <cell r="E63">
            <v>823655.13</v>
          </cell>
          <cell r="F63">
            <v>0</v>
          </cell>
        </row>
        <row r="64">
          <cell r="B64" t="str">
            <v>PASIVO NO CIRCULANTE</v>
          </cell>
          <cell r="C64">
            <v>44966802.43</v>
          </cell>
          <cell r="D64">
            <v>663762.43000000005</v>
          </cell>
          <cell r="E64">
            <v>0</v>
          </cell>
          <cell r="F64">
            <v>44303040</v>
          </cell>
        </row>
        <row r="65">
          <cell r="B65" t="str">
            <v>Cuentas por Pagar a Largo Plazo</v>
          </cell>
          <cell r="C65">
            <v>12247.43</v>
          </cell>
          <cell r="D65">
            <v>12247.43</v>
          </cell>
          <cell r="E65">
            <v>0</v>
          </cell>
          <cell r="F65">
            <v>0</v>
          </cell>
        </row>
        <row r="66">
          <cell r="B66" t="str">
            <v>Contratistas por Obras Públicas por Pagar a Largo Plazo</v>
          </cell>
          <cell r="C66">
            <v>12247.43</v>
          </cell>
          <cell r="D66">
            <v>12247.43</v>
          </cell>
          <cell r="E66">
            <v>0</v>
          </cell>
          <cell r="F66">
            <v>0</v>
          </cell>
        </row>
        <row r="67">
          <cell r="B67" t="str">
            <v>Deuda Pública a Largo Plazo</v>
          </cell>
          <cell r="C67">
            <v>44954555</v>
          </cell>
          <cell r="D67">
            <v>651515</v>
          </cell>
          <cell r="E67">
            <v>0</v>
          </cell>
          <cell r="F67">
            <v>44303040</v>
          </cell>
        </row>
        <row r="68">
          <cell r="B68" t="str">
            <v>Préstamos de la Deuda Pública Interna por Pagar a Largo Plazo</v>
          </cell>
          <cell r="C68">
            <v>44954555</v>
          </cell>
          <cell r="D68">
            <v>651515</v>
          </cell>
          <cell r="E68">
            <v>0</v>
          </cell>
          <cell r="F68">
            <v>44303040</v>
          </cell>
        </row>
        <row r="69">
          <cell r="B69" t="str">
            <v>HACIENDA PÚBLICA/ PATRIMONIO</v>
          </cell>
          <cell r="C69">
            <v>2358480667.52</v>
          </cell>
          <cell r="D69">
            <v>219772461.59999999</v>
          </cell>
          <cell r="E69">
            <v>260316151.28</v>
          </cell>
          <cell r="F69">
            <v>2399024357.1999998</v>
          </cell>
        </row>
        <row r="70">
          <cell r="B70" t="str">
            <v>HACIENDA PÚBLICA/PATRIMONIO CONTRIBUIDO</v>
          </cell>
          <cell r="C70">
            <v>801270320.75</v>
          </cell>
          <cell r="D70">
            <v>0</v>
          </cell>
          <cell r="E70">
            <v>62390649.909999996</v>
          </cell>
          <cell r="F70">
            <v>863660970.65999997</v>
          </cell>
        </row>
        <row r="71">
          <cell r="B71" t="str">
            <v>Aportaciones</v>
          </cell>
          <cell r="C71">
            <v>1160792.51</v>
          </cell>
          <cell r="D71">
            <v>0</v>
          </cell>
          <cell r="E71">
            <v>0</v>
          </cell>
          <cell r="F71">
            <v>1160792.51</v>
          </cell>
        </row>
        <row r="72">
          <cell r="B72" t="str">
            <v>Donaciones de Capital</v>
          </cell>
          <cell r="C72">
            <v>800109528.24000001</v>
          </cell>
          <cell r="D72">
            <v>0</v>
          </cell>
          <cell r="E72">
            <v>62390649.909999996</v>
          </cell>
          <cell r="F72">
            <v>862500178.14999998</v>
          </cell>
        </row>
        <row r="73">
          <cell r="B73" t="str">
            <v>HACIENDA PÚBLICA /PATRIMONIO GENERADO</v>
          </cell>
          <cell r="C73">
            <v>1557210346.77</v>
          </cell>
          <cell r="D73">
            <v>219772461.59999999</v>
          </cell>
          <cell r="E73">
            <v>197925501.37</v>
          </cell>
          <cell r="F73">
            <v>1535363386.54</v>
          </cell>
        </row>
        <row r="74">
          <cell r="B74" t="str">
            <v>Resultados de Ejercicios Anteriores</v>
          </cell>
          <cell r="C74">
            <v>1554223034.0699999</v>
          </cell>
          <cell r="D74">
            <v>219772461.59999999</v>
          </cell>
          <cell r="E74">
            <v>197925501.37</v>
          </cell>
          <cell r="F74">
            <v>1532376073.8399999</v>
          </cell>
        </row>
        <row r="75">
          <cell r="B75" t="str">
            <v>resultados de ejercicios anteriores</v>
          </cell>
          <cell r="C75">
            <v>1124611085.47</v>
          </cell>
          <cell r="D75">
            <v>196170088.24000001</v>
          </cell>
          <cell r="E75">
            <v>372</v>
          </cell>
          <cell r="F75">
            <v>928441369.23000002</v>
          </cell>
        </row>
        <row r="76">
          <cell r="B76" t="str">
            <v>resultado de ejercicio 2013</v>
          </cell>
          <cell r="C76">
            <v>-196169344.24000001</v>
          </cell>
          <cell r="D76">
            <v>0</v>
          </cell>
          <cell r="E76">
            <v>196169344.24000001</v>
          </cell>
          <cell r="F76">
            <v>0</v>
          </cell>
        </row>
        <row r="77">
          <cell r="B77" t="str">
            <v>resultado de ejercicio 2014</v>
          </cell>
          <cell r="C77">
            <v>8695163.6500000004</v>
          </cell>
          <cell r="D77">
            <v>2631102.7999999998</v>
          </cell>
          <cell r="E77">
            <v>30518.720000000001</v>
          </cell>
          <cell r="F77">
            <v>6094579.5700000003</v>
          </cell>
        </row>
        <row r="78">
          <cell r="B78" t="str">
            <v>resultado de ejercicio 2015</v>
          </cell>
          <cell r="C78">
            <v>150071051.72999999</v>
          </cell>
          <cell r="D78">
            <v>0</v>
          </cell>
          <cell r="E78">
            <v>0</v>
          </cell>
          <cell r="F78">
            <v>150071051.72999999</v>
          </cell>
        </row>
        <row r="79">
          <cell r="B79" t="str">
            <v>resultado de ejercicio 2016</v>
          </cell>
          <cell r="C79">
            <v>177134949.91999999</v>
          </cell>
          <cell r="D79">
            <v>146997.87</v>
          </cell>
          <cell r="E79">
            <v>154858</v>
          </cell>
          <cell r="F79">
            <v>177142810.05000001</v>
          </cell>
        </row>
        <row r="80">
          <cell r="B80" t="str">
            <v>resultado de ejercicio 2017</v>
          </cell>
          <cell r="C80">
            <v>-84195570.219999999</v>
          </cell>
          <cell r="D80">
            <v>7111263.7800000003</v>
          </cell>
          <cell r="E80">
            <v>46087.11</v>
          </cell>
          <cell r="F80">
            <v>-91260746.890000001</v>
          </cell>
        </row>
        <row r="81">
          <cell r="B81" t="str">
            <v>resultado de ejercicio 2018</v>
          </cell>
          <cell r="C81">
            <v>374075697.75999999</v>
          </cell>
          <cell r="D81">
            <v>13713008.91</v>
          </cell>
          <cell r="E81">
            <v>1524321.3</v>
          </cell>
          <cell r="F81">
            <v>361887010.14999998</v>
          </cell>
        </row>
        <row r="82">
          <cell r="B82" t="str">
            <v>Revalúos</v>
          </cell>
          <cell r="C82">
            <v>2987312.7</v>
          </cell>
          <cell r="D82">
            <v>0</v>
          </cell>
          <cell r="E82">
            <v>0</v>
          </cell>
          <cell r="F82">
            <v>2987312.7</v>
          </cell>
        </row>
        <row r="83">
          <cell r="B83" t="str">
            <v>Revalúo de Bienes Inmuebles</v>
          </cell>
          <cell r="C83">
            <v>2987312.7</v>
          </cell>
          <cell r="D83">
            <v>0</v>
          </cell>
          <cell r="E83">
            <v>0</v>
          </cell>
          <cell r="F83">
            <v>2987312.7</v>
          </cell>
        </row>
        <row r="84">
          <cell r="B84" t="str">
            <v>INGRESOS Y OTROS BENEFICIOS</v>
          </cell>
          <cell r="C84">
            <v>1379283278.6900001</v>
          </cell>
          <cell r="D84">
            <v>24562093.82</v>
          </cell>
          <cell r="E84">
            <v>129412716.01000001</v>
          </cell>
          <cell r="F84">
            <v>1484133900.8800001</v>
          </cell>
        </row>
        <row r="85">
          <cell r="B85" t="str">
            <v>INGRESOS DE GESTIÓN</v>
          </cell>
          <cell r="C85">
            <v>876876061.67999995</v>
          </cell>
          <cell r="D85">
            <v>10757524.27</v>
          </cell>
          <cell r="E85">
            <v>70030045.349999994</v>
          </cell>
          <cell r="F85">
            <v>936148582.75999999</v>
          </cell>
        </row>
        <row r="86">
          <cell r="B86" t="str">
            <v>Impuestos</v>
          </cell>
          <cell r="C86">
            <v>585169802.60000002</v>
          </cell>
          <cell r="D86">
            <v>8781755.6099999994</v>
          </cell>
          <cell r="E86">
            <v>46472354.93</v>
          </cell>
          <cell r="F86">
            <v>622860401.91999996</v>
          </cell>
        </row>
        <row r="87">
          <cell r="B87" t="str">
            <v>Impuestos Sobre los Ingresos</v>
          </cell>
          <cell r="C87">
            <v>1983227</v>
          </cell>
          <cell r="D87">
            <v>0</v>
          </cell>
          <cell r="E87">
            <v>175594</v>
          </cell>
          <cell r="F87">
            <v>2158821</v>
          </cell>
        </row>
        <row r="88">
          <cell r="B88" t="str">
            <v>Impuestos Sobre el Patrimonio</v>
          </cell>
          <cell r="C88">
            <v>563309542.99000001</v>
          </cell>
          <cell r="D88">
            <v>408338.42</v>
          </cell>
          <cell r="E88">
            <v>34554788.640000001</v>
          </cell>
          <cell r="F88">
            <v>597455993.21000004</v>
          </cell>
        </row>
        <row r="89">
          <cell r="B89" t="str">
            <v>Accesorios de Impuestos</v>
          </cell>
          <cell r="C89">
            <v>18143185.949999999</v>
          </cell>
          <cell r="D89">
            <v>8372968.4500000002</v>
          </cell>
          <cell r="E89">
            <v>11568329.73</v>
          </cell>
          <cell r="F89">
            <v>21338547.23</v>
          </cell>
        </row>
        <row r="90">
          <cell r="B90" t="str">
            <v>Otros Impuestos</v>
          </cell>
          <cell r="C90">
            <v>1733846.66</v>
          </cell>
          <cell r="D90">
            <v>448.74</v>
          </cell>
          <cell r="E90">
            <v>173642.56</v>
          </cell>
          <cell r="F90">
            <v>1907040.48</v>
          </cell>
        </row>
        <row r="91">
          <cell r="B91" t="str">
            <v>Derechos</v>
          </cell>
          <cell r="C91">
            <v>137824077.5</v>
          </cell>
          <cell r="D91">
            <v>380671.18</v>
          </cell>
          <cell r="E91">
            <v>9764757.2799999993</v>
          </cell>
          <cell r="F91">
            <v>147208163.59999999</v>
          </cell>
        </row>
        <row r="92">
          <cell r="B92" t="str">
            <v>Derechos por el Uso, Goce, Aprovechamiento o Explotación de Bienes de Dominio Público</v>
          </cell>
          <cell r="C92">
            <v>2806371.43</v>
          </cell>
          <cell r="D92">
            <v>2100</v>
          </cell>
          <cell r="E92">
            <v>132441.69</v>
          </cell>
          <cell r="F92">
            <v>2936713.12</v>
          </cell>
        </row>
        <row r="93">
          <cell r="B93" t="str">
            <v>Derechos por Prestación de Servicios</v>
          </cell>
          <cell r="C93">
            <v>133111630.28</v>
          </cell>
          <cell r="D93">
            <v>378571.18</v>
          </cell>
          <cell r="E93">
            <v>9574816.5899999999</v>
          </cell>
          <cell r="F93">
            <v>142307875.69</v>
          </cell>
        </row>
        <row r="94">
          <cell r="B94" t="str">
            <v>Accesorios de Derechos</v>
          </cell>
          <cell r="C94">
            <v>1833925.79</v>
          </cell>
          <cell r="D94">
            <v>0</v>
          </cell>
          <cell r="E94">
            <v>52849</v>
          </cell>
          <cell r="F94">
            <v>1886774.79</v>
          </cell>
        </row>
        <row r="95">
          <cell r="B95" t="str">
            <v>Otros Derechos</v>
          </cell>
          <cell r="C95">
            <v>72150</v>
          </cell>
          <cell r="D95">
            <v>0</v>
          </cell>
          <cell r="E95">
            <v>4650</v>
          </cell>
          <cell r="F95">
            <v>76800</v>
          </cell>
        </row>
        <row r="96">
          <cell r="B96" t="str">
            <v>Productos</v>
          </cell>
          <cell r="C96">
            <v>27969031.710000001</v>
          </cell>
          <cell r="D96">
            <v>1418411.91</v>
          </cell>
          <cell r="E96">
            <v>5101723.1900000004</v>
          </cell>
          <cell r="F96">
            <v>31652342.989999998</v>
          </cell>
        </row>
        <row r="97">
          <cell r="B97" t="str">
            <v>Productos Derivados del Uso y Aprovechamiento de Bienes no Sujetos a Régimen de Dominio Público</v>
          </cell>
          <cell r="C97">
            <v>27969031.710000001</v>
          </cell>
          <cell r="D97">
            <v>1418411.91</v>
          </cell>
          <cell r="E97">
            <v>5101723.1900000004</v>
          </cell>
          <cell r="F97">
            <v>31652342.989999998</v>
          </cell>
        </row>
        <row r="98">
          <cell r="B98" t="str">
            <v>Aprovechamientos</v>
          </cell>
          <cell r="C98">
            <v>45770848.590000004</v>
          </cell>
          <cell r="D98">
            <v>4296.6400000000003</v>
          </cell>
          <cell r="E98">
            <v>2840274.52</v>
          </cell>
          <cell r="F98">
            <v>48606826.469999999</v>
          </cell>
        </row>
        <row r="99">
          <cell r="B99" t="str">
            <v>Incentivos Derivados de la Colaboración Fiscal</v>
          </cell>
          <cell r="C99">
            <v>551878.44999999995</v>
          </cell>
          <cell r="D99">
            <v>0</v>
          </cell>
          <cell r="E99">
            <v>24467.69</v>
          </cell>
          <cell r="F99">
            <v>576346.14</v>
          </cell>
        </row>
        <row r="100">
          <cell r="B100" t="str">
            <v>Multas</v>
          </cell>
          <cell r="C100">
            <v>10978594.859999999</v>
          </cell>
          <cell r="D100">
            <v>3377</v>
          </cell>
          <cell r="E100">
            <v>1162955.3400000001</v>
          </cell>
          <cell r="F100">
            <v>12138173.199999999</v>
          </cell>
        </row>
        <row r="101">
          <cell r="B101" t="str">
            <v>Accesorios de Aprovechamientos</v>
          </cell>
          <cell r="C101">
            <v>129034.82</v>
          </cell>
          <cell r="D101">
            <v>0</v>
          </cell>
          <cell r="E101">
            <v>1745.13</v>
          </cell>
          <cell r="F101">
            <v>130779.95</v>
          </cell>
        </row>
        <row r="102">
          <cell r="B102" t="str">
            <v>Otros Aprovechamientos</v>
          </cell>
          <cell r="C102">
            <v>34111340.460000001</v>
          </cell>
          <cell r="D102">
            <v>919.64</v>
          </cell>
          <cell r="E102">
            <v>1651106.36</v>
          </cell>
          <cell r="F102">
            <v>35761527.18</v>
          </cell>
        </row>
        <row r="103">
          <cell r="B103" t="str">
            <v>Ingresos no Comprendidos en las Fracciones de la Ley de Ingresos Causados en Ejercicios Fiscales Anteriores Pendientes de Liquidación o Pago</v>
          </cell>
          <cell r="C103">
            <v>80142301.280000001</v>
          </cell>
          <cell r="D103">
            <v>172388.93</v>
          </cell>
          <cell r="E103">
            <v>5850935.4299999997</v>
          </cell>
          <cell r="F103">
            <v>85820847.780000001</v>
          </cell>
        </row>
        <row r="104">
          <cell r="B104" t="str">
            <v>Impuestos no Comprendidos en las Fracciones de la Ley de Ingresos Causados en Ejercicios Fiscales Anteriores Pendientes de Liquidación o Pago</v>
          </cell>
          <cell r="C104">
            <v>79759249.280000001</v>
          </cell>
          <cell r="D104">
            <v>172388.93</v>
          </cell>
          <cell r="E104">
            <v>5840811.4299999997</v>
          </cell>
          <cell r="F104">
            <v>85427671.780000001</v>
          </cell>
        </row>
        <row r="105">
          <cell r="B105" t="str">
            <v>Contribuciones de Mejoras, Derechos, Productos y Aprovechamientos no Comprendidos en las Fracciones de la Ley de Ingresos Causados en Ejercicios Fiscales Anteriores Pendientes de Liquidación o Pago</v>
          </cell>
          <cell r="C105">
            <v>383052</v>
          </cell>
          <cell r="D105">
            <v>0</v>
          </cell>
          <cell r="E105">
            <v>10124</v>
          </cell>
          <cell r="F105">
            <v>393176</v>
          </cell>
        </row>
        <row r="106">
          <cell r="B106" t="str">
            <v>PARTICIPACIONES, APORTACIONES, TRANSFERENCIAS, ASIGNACIONES, SUBSIDIOS Y OTRAS AYUDAS</v>
          </cell>
          <cell r="C106">
            <v>502407217.00999999</v>
          </cell>
          <cell r="D106">
            <v>13804569.550000001</v>
          </cell>
          <cell r="E106">
            <v>59382670.659999996</v>
          </cell>
          <cell r="F106">
            <v>547985318.12</v>
          </cell>
        </row>
        <row r="107">
          <cell r="B107" t="str">
            <v>Participaciones, Aportaciones, Convenios, Incentivos Derivados de la Colaboración Fiscal y Fondos Distintos de Aportaciones</v>
          </cell>
          <cell r="C107">
            <v>502407217.00999999</v>
          </cell>
          <cell r="D107">
            <v>13804569.550000001</v>
          </cell>
          <cell r="E107">
            <v>59382670.659999996</v>
          </cell>
          <cell r="F107">
            <v>547985318.12</v>
          </cell>
        </row>
        <row r="108">
          <cell r="B108" t="str">
            <v>Participaciones</v>
          </cell>
          <cell r="C108">
            <v>299451005</v>
          </cell>
          <cell r="D108">
            <v>85050</v>
          </cell>
          <cell r="E108">
            <v>35178126</v>
          </cell>
          <cell r="F108">
            <v>334544081</v>
          </cell>
        </row>
        <row r="109">
          <cell r="B109" t="str">
            <v>Aportaciones</v>
          </cell>
          <cell r="C109">
            <v>125509254.15000001</v>
          </cell>
          <cell r="D109">
            <v>10349250</v>
          </cell>
          <cell r="E109">
            <v>20698500</v>
          </cell>
          <cell r="F109">
            <v>135858504.15000001</v>
          </cell>
        </row>
        <row r="110">
          <cell r="B110" t="str">
            <v>Convenios</v>
          </cell>
          <cell r="C110">
            <v>77446957.859999999</v>
          </cell>
          <cell r="D110">
            <v>3370269.55</v>
          </cell>
          <cell r="E110">
            <v>3506044.66</v>
          </cell>
          <cell r="F110">
            <v>77582732.969999999</v>
          </cell>
        </row>
        <row r="111">
          <cell r="B111" t="str">
            <v>GASTOS Y OTRAS PÉRDIDAS</v>
          </cell>
          <cell r="C111">
            <v>1130710751.54</v>
          </cell>
          <cell r="D111">
            <v>300629994.5</v>
          </cell>
          <cell r="E111">
            <v>80230016.709999993</v>
          </cell>
          <cell r="F111">
            <v>1351110729.3299999</v>
          </cell>
        </row>
        <row r="112">
          <cell r="B112" t="str">
            <v>GASTOS DE FUNCIONAMIENTO</v>
          </cell>
          <cell r="C112">
            <v>920426336.38</v>
          </cell>
          <cell r="D112">
            <v>225017627.47</v>
          </cell>
          <cell r="E112">
            <v>75874018.469999999</v>
          </cell>
          <cell r="F112">
            <v>1069569945.38</v>
          </cell>
        </row>
        <row r="113">
          <cell r="B113" t="str">
            <v>Servicios Personales</v>
          </cell>
          <cell r="C113">
            <v>426136679.02999997</v>
          </cell>
          <cell r="D113">
            <v>77612065.739999995</v>
          </cell>
          <cell r="E113">
            <v>22865919.010000002</v>
          </cell>
          <cell r="F113">
            <v>480882825.75999999</v>
          </cell>
        </row>
        <row r="114">
          <cell r="B114" t="str">
            <v>Remuneraciones al Personal de Carácter Permanente</v>
          </cell>
          <cell r="C114">
            <v>275599938.33999997</v>
          </cell>
          <cell r="D114">
            <v>35701735.060000002</v>
          </cell>
          <cell r="E114">
            <v>9842308.1999999993</v>
          </cell>
          <cell r="F114">
            <v>301459365.19999999</v>
          </cell>
        </row>
        <row r="115">
          <cell r="B115" t="str">
            <v>Remuneraciones Adicionales y Especiales</v>
          </cell>
          <cell r="C115">
            <v>78832179.349999994</v>
          </cell>
          <cell r="D115">
            <v>6001058.0899999999</v>
          </cell>
          <cell r="E115">
            <v>277285.3</v>
          </cell>
          <cell r="F115">
            <v>84555952.140000001</v>
          </cell>
        </row>
        <row r="116">
          <cell r="B116" t="str">
            <v>Seguridad Social</v>
          </cell>
          <cell r="C116">
            <v>34573046.210000001</v>
          </cell>
          <cell r="D116">
            <v>21516666.68</v>
          </cell>
          <cell r="E116">
            <v>11210000.02</v>
          </cell>
          <cell r="F116">
            <v>44879712.869999997</v>
          </cell>
        </row>
        <row r="117">
          <cell r="B117" t="str">
            <v>Otras Prestaciones Sociales y Económicas</v>
          </cell>
          <cell r="C117">
            <v>32354196.559999999</v>
          </cell>
          <cell r="D117">
            <v>14321085.109999999</v>
          </cell>
          <cell r="E117">
            <v>1536325.49</v>
          </cell>
          <cell r="F117">
            <v>45138956.18</v>
          </cell>
        </row>
        <row r="118">
          <cell r="B118" t="str">
            <v>Pago de Estímulos a Servidores Públicos</v>
          </cell>
          <cell r="C118">
            <v>4777318.57</v>
          </cell>
          <cell r="D118">
            <v>71520.800000000003</v>
          </cell>
          <cell r="E118">
            <v>0</v>
          </cell>
          <cell r="F118">
            <v>4848839.37</v>
          </cell>
        </row>
        <row r="119">
          <cell r="B119" t="str">
            <v>Materiales y Suministros</v>
          </cell>
          <cell r="C119">
            <v>104738679.51000001</v>
          </cell>
          <cell r="D119">
            <v>38933675.979999997</v>
          </cell>
          <cell r="E119">
            <v>14945932.6</v>
          </cell>
          <cell r="F119">
            <v>128726422.89</v>
          </cell>
        </row>
        <row r="120">
          <cell r="B120" t="str">
            <v>Materiales de Administración, Emisión de Documentos y Artículos Oficiales</v>
          </cell>
          <cell r="C120">
            <v>9257169.3100000005</v>
          </cell>
          <cell r="D120">
            <v>1523791.08</v>
          </cell>
          <cell r="E120">
            <v>689341.29</v>
          </cell>
          <cell r="F120">
            <v>10091619.1</v>
          </cell>
        </row>
        <row r="121">
          <cell r="B121" t="str">
            <v>Alimentos y Utensilios</v>
          </cell>
          <cell r="C121">
            <v>965692.97</v>
          </cell>
          <cell r="D121">
            <v>456556.74</v>
          </cell>
          <cell r="E121">
            <v>200551</v>
          </cell>
          <cell r="F121">
            <v>1221698.71</v>
          </cell>
        </row>
        <row r="122">
          <cell r="B122" t="str">
            <v>Materias Primas y Materiales de Producción y Comercialización</v>
          </cell>
          <cell r="C122">
            <v>444357.36</v>
          </cell>
          <cell r="D122">
            <v>0</v>
          </cell>
          <cell r="E122">
            <v>0</v>
          </cell>
          <cell r="F122">
            <v>444357.36</v>
          </cell>
        </row>
        <row r="123">
          <cell r="B123" t="str">
            <v>Materiales y Artículos de Construcción y de Reparación</v>
          </cell>
          <cell r="C123">
            <v>30535428.870000001</v>
          </cell>
          <cell r="D123">
            <v>10813842.48</v>
          </cell>
          <cell r="E123">
            <v>5432324.4800000004</v>
          </cell>
          <cell r="F123">
            <v>35916946.869999997</v>
          </cell>
        </row>
        <row r="124">
          <cell r="B124" t="str">
            <v>Productos Químicos, Farmacéuticos y de Laboratorio</v>
          </cell>
          <cell r="C124">
            <v>3496921.08</v>
          </cell>
          <cell r="D124">
            <v>1147288.3600000001</v>
          </cell>
          <cell r="E124">
            <v>650088.93000000005</v>
          </cell>
          <cell r="F124">
            <v>3994120.51</v>
          </cell>
        </row>
        <row r="125">
          <cell r="B125" t="str">
            <v>Combustibles, Lubricantes y Aditivos</v>
          </cell>
          <cell r="C125">
            <v>38035034.990000002</v>
          </cell>
          <cell r="D125">
            <v>9819191.1300000008</v>
          </cell>
          <cell r="E125">
            <v>1861731.32</v>
          </cell>
          <cell r="F125">
            <v>45992494.799999997</v>
          </cell>
        </row>
        <row r="126">
          <cell r="B126" t="str">
            <v>Vestuario, Blancos, Prendas de Protección y Artículos Deportivos</v>
          </cell>
          <cell r="C126">
            <v>10150039.08</v>
          </cell>
          <cell r="D126">
            <v>2247116.41</v>
          </cell>
          <cell r="E126">
            <v>315305.96999999997</v>
          </cell>
          <cell r="F126">
            <v>12081849.52</v>
          </cell>
        </row>
        <row r="127">
          <cell r="B127" t="str">
            <v>Materiales y Suministros para Seguridad</v>
          </cell>
          <cell r="C127">
            <v>2272649.98</v>
          </cell>
          <cell r="D127">
            <v>226258</v>
          </cell>
          <cell r="E127">
            <v>0</v>
          </cell>
          <cell r="F127">
            <v>2498907.98</v>
          </cell>
        </row>
        <row r="128">
          <cell r="B128" t="str">
            <v>Herramientas, Refacciones y Accesorios Menores</v>
          </cell>
          <cell r="C128">
            <v>9581385.8699999992</v>
          </cell>
          <cell r="D128">
            <v>12699631.779999999</v>
          </cell>
          <cell r="E128">
            <v>5796589.6100000003</v>
          </cell>
          <cell r="F128">
            <v>16484428.039999999</v>
          </cell>
        </row>
        <row r="129">
          <cell r="B129" t="str">
            <v>Servicios Generales</v>
          </cell>
          <cell r="C129">
            <v>389550977.83999997</v>
          </cell>
          <cell r="D129">
            <v>108471885.75</v>
          </cell>
          <cell r="E129">
            <v>38062166.859999999</v>
          </cell>
          <cell r="F129">
            <v>459960696.73000002</v>
          </cell>
        </row>
        <row r="130">
          <cell r="B130" t="str">
            <v>Servicios Básicos</v>
          </cell>
          <cell r="C130">
            <v>31435753.609999999</v>
          </cell>
          <cell r="D130">
            <v>29569187.93</v>
          </cell>
          <cell r="E130">
            <v>24099441.350000001</v>
          </cell>
          <cell r="F130">
            <v>36905500.189999998</v>
          </cell>
        </row>
        <row r="131">
          <cell r="B131" t="str">
            <v>Servicios de Arrendamiento</v>
          </cell>
          <cell r="C131">
            <v>77959759.959999993</v>
          </cell>
          <cell r="D131">
            <v>6895856.4299999997</v>
          </cell>
          <cell r="E131">
            <v>118900</v>
          </cell>
          <cell r="F131">
            <v>84736716.390000001</v>
          </cell>
        </row>
        <row r="132">
          <cell r="B132" t="str">
            <v>Servicios Profesionales, Científicos y Técnicos y Otros Servicios</v>
          </cell>
          <cell r="C132">
            <v>130422439.04000001</v>
          </cell>
          <cell r="D132">
            <v>30443865.100000001</v>
          </cell>
          <cell r="E132">
            <v>4124460.01</v>
          </cell>
          <cell r="F132">
            <v>156741844.13</v>
          </cell>
        </row>
        <row r="133">
          <cell r="B133" t="str">
            <v>Servicios Financieros, Bancarios y Comerciales</v>
          </cell>
          <cell r="C133">
            <v>18994871.57</v>
          </cell>
          <cell r="D133">
            <v>2854918.88</v>
          </cell>
          <cell r="E133">
            <v>1173467.8999999999</v>
          </cell>
          <cell r="F133">
            <v>20676322.550000001</v>
          </cell>
        </row>
        <row r="134">
          <cell r="B134" t="str">
            <v>Servicios de Instalación, Reparación, Mantenimiento y Conservación</v>
          </cell>
          <cell r="C134">
            <v>73015753.450000003</v>
          </cell>
          <cell r="D134">
            <v>21770179.670000002</v>
          </cell>
          <cell r="E134">
            <v>3524766.4</v>
          </cell>
          <cell r="F134">
            <v>91261166.719999999</v>
          </cell>
        </row>
        <row r="135">
          <cell r="B135" t="str">
            <v>Servicios de Comunicación Social y Publicidad</v>
          </cell>
          <cell r="C135">
            <v>13997154.460000001</v>
          </cell>
          <cell r="D135">
            <v>4836441.45</v>
          </cell>
          <cell r="E135">
            <v>810014.48</v>
          </cell>
          <cell r="F135">
            <v>18023581.43</v>
          </cell>
        </row>
        <row r="136">
          <cell r="B136" t="str">
            <v>Servicios de Traslado y Viáticos</v>
          </cell>
          <cell r="C136">
            <v>1251037.43</v>
          </cell>
          <cell r="D136">
            <v>304399.64</v>
          </cell>
          <cell r="E136">
            <v>29762</v>
          </cell>
          <cell r="F136">
            <v>1525675.07</v>
          </cell>
        </row>
        <row r="137">
          <cell r="B137" t="str">
            <v>Servicios Oficiales</v>
          </cell>
          <cell r="C137">
            <v>18053584.440000001</v>
          </cell>
          <cell r="D137">
            <v>4057200.46</v>
          </cell>
          <cell r="E137">
            <v>1369080.23</v>
          </cell>
          <cell r="F137">
            <v>20741704.670000002</v>
          </cell>
        </row>
        <row r="138">
          <cell r="B138" t="str">
            <v>Otros Servicios Generales</v>
          </cell>
          <cell r="C138">
            <v>24420623.879999999</v>
          </cell>
          <cell r="D138">
            <v>7739836.1900000004</v>
          </cell>
          <cell r="E138">
            <v>2812274.49</v>
          </cell>
          <cell r="F138">
            <v>29348185.579999998</v>
          </cell>
        </row>
        <row r="139">
          <cell r="B139" t="str">
            <v>TRANSFERENCIAS, ASIGNACIONES, SUBSIDIOS Y OTRAS AYUDAS</v>
          </cell>
          <cell r="C139">
            <v>103857072.86</v>
          </cell>
          <cell r="D139">
            <v>17946354.41</v>
          </cell>
          <cell r="E139">
            <v>4355998.24</v>
          </cell>
          <cell r="F139">
            <v>117447429.03</v>
          </cell>
        </row>
        <row r="140">
          <cell r="B140" t="str">
            <v>Transferencias Internas y Asignaciones al Sector Público</v>
          </cell>
          <cell r="C140">
            <v>34451717.229999997</v>
          </cell>
          <cell r="D140">
            <v>5000674</v>
          </cell>
          <cell r="E140">
            <v>0</v>
          </cell>
          <cell r="F140">
            <v>39452391.229999997</v>
          </cell>
        </row>
        <row r="141">
          <cell r="B141" t="str">
            <v>Transferencias Internas al Sector Público</v>
          </cell>
          <cell r="C141">
            <v>34451717.229999997</v>
          </cell>
          <cell r="D141">
            <v>5000674</v>
          </cell>
          <cell r="E141">
            <v>0</v>
          </cell>
          <cell r="F141">
            <v>39452391.229999997</v>
          </cell>
        </row>
        <row r="142">
          <cell r="B142" t="str">
            <v>Subsidios y Subvenciones</v>
          </cell>
          <cell r="C142">
            <v>8628697.7400000002</v>
          </cell>
          <cell r="D142">
            <v>616000</v>
          </cell>
          <cell r="E142">
            <v>0</v>
          </cell>
          <cell r="F142">
            <v>9244697.7400000002</v>
          </cell>
        </row>
        <row r="143">
          <cell r="B143" t="str">
            <v>Subsidios</v>
          </cell>
          <cell r="C143">
            <v>5725000</v>
          </cell>
          <cell r="D143">
            <v>0</v>
          </cell>
          <cell r="E143">
            <v>0</v>
          </cell>
          <cell r="F143">
            <v>5725000</v>
          </cell>
        </row>
        <row r="144">
          <cell r="B144" t="str">
            <v>Subvenciones</v>
          </cell>
          <cell r="C144">
            <v>2903697.74</v>
          </cell>
          <cell r="D144">
            <v>616000</v>
          </cell>
          <cell r="E144">
            <v>0</v>
          </cell>
          <cell r="F144">
            <v>3519697.74</v>
          </cell>
        </row>
        <row r="145">
          <cell r="B145" t="str">
            <v>Ayudas Sociales</v>
          </cell>
          <cell r="C145">
            <v>50694441.759999998</v>
          </cell>
          <cell r="D145">
            <v>11548243.32</v>
          </cell>
          <cell r="E145">
            <v>4355998.24</v>
          </cell>
          <cell r="F145">
            <v>57886686.840000004</v>
          </cell>
        </row>
        <row r="146">
          <cell r="B146" t="str">
            <v>Ayudas Sociales a Personas</v>
          </cell>
          <cell r="C146">
            <v>33760855.159999996</v>
          </cell>
          <cell r="D146">
            <v>11046243.32</v>
          </cell>
          <cell r="E146">
            <v>3855998.24</v>
          </cell>
          <cell r="F146">
            <v>40951100.240000002</v>
          </cell>
        </row>
        <row r="147">
          <cell r="B147" t="str">
            <v>Becas</v>
          </cell>
          <cell r="C147">
            <v>16158908</v>
          </cell>
          <cell r="D147">
            <v>2000</v>
          </cell>
          <cell r="E147">
            <v>0</v>
          </cell>
          <cell r="F147">
            <v>16160908</v>
          </cell>
        </row>
        <row r="148">
          <cell r="B148" t="str">
            <v>Ayudas Sociales a Instituciones</v>
          </cell>
          <cell r="C148">
            <v>774678.6</v>
          </cell>
          <cell r="D148">
            <v>500000</v>
          </cell>
          <cell r="E148">
            <v>500000</v>
          </cell>
          <cell r="F148">
            <v>774678.6</v>
          </cell>
        </row>
        <row r="149">
          <cell r="B149" t="str">
            <v>Pensiones y Jubilaciones</v>
          </cell>
          <cell r="C149">
            <v>9932216.1300000008</v>
          </cell>
          <cell r="D149">
            <v>781437.09</v>
          </cell>
          <cell r="E149">
            <v>0</v>
          </cell>
          <cell r="F149">
            <v>10713653.220000001</v>
          </cell>
        </row>
        <row r="150">
          <cell r="B150" t="str">
            <v>Pensiones</v>
          </cell>
          <cell r="C150">
            <v>2834477.25</v>
          </cell>
          <cell r="D150">
            <v>202543.82</v>
          </cell>
          <cell r="E150">
            <v>0</v>
          </cell>
          <cell r="F150">
            <v>3037021.07</v>
          </cell>
        </row>
        <row r="151">
          <cell r="B151" t="str">
            <v>Jubilaciones</v>
          </cell>
          <cell r="C151">
            <v>7097738.8799999999</v>
          </cell>
          <cell r="D151">
            <v>578893.27</v>
          </cell>
          <cell r="E151">
            <v>0</v>
          </cell>
          <cell r="F151">
            <v>7676632.1500000004</v>
          </cell>
        </row>
        <row r="152">
          <cell r="B152" t="str">
            <v>Donativo</v>
          </cell>
          <cell r="C152">
            <v>150000</v>
          </cell>
          <cell r="D152">
            <v>0</v>
          </cell>
          <cell r="E152">
            <v>0</v>
          </cell>
          <cell r="F152">
            <v>150000</v>
          </cell>
        </row>
        <row r="153">
          <cell r="B153" t="str">
            <v>Donativos a Instituciones sin Fines de Lucro</v>
          </cell>
          <cell r="C153">
            <v>150000</v>
          </cell>
          <cell r="D153">
            <v>0</v>
          </cell>
          <cell r="E153">
            <v>0</v>
          </cell>
          <cell r="F153">
            <v>150000</v>
          </cell>
        </row>
        <row r="154">
          <cell r="B154" t="str">
            <v>INTERESES, COMISIONES Y OTROS GASTOS DE LA DEUDA PÚBLICA</v>
          </cell>
          <cell r="C154">
            <v>4882597.1900000004</v>
          </cell>
          <cell r="D154">
            <v>399045.73</v>
          </cell>
          <cell r="E154">
            <v>0</v>
          </cell>
          <cell r="F154">
            <v>5281642.92</v>
          </cell>
        </row>
        <row r="155">
          <cell r="B155" t="str">
            <v>Intereses de la Deuda Pública</v>
          </cell>
          <cell r="C155">
            <v>4710497.1900000004</v>
          </cell>
          <cell r="D155">
            <v>399045.73</v>
          </cell>
          <cell r="E155">
            <v>0</v>
          </cell>
          <cell r="F155">
            <v>5109542.92</v>
          </cell>
        </row>
        <row r="156">
          <cell r="B156" t="str">
            <v>Intereses de la Deuda Pública Interna</v>
          </cell>
          <cell r="C156">
            <v>4710497.1900000004</v>
          </cell>
          <cell r="D156">
            <v>399045.73</v>
          </cell>
          <cell r="E156">
            <v>0</v>
          </cell>
          <cell r="F156">
            <v>5109542.92</v>
          </cell>
        </row>
        <row r="157">
          <cell r="B157" t="str">
            <v>Costo por Coberturas</v>
          </cell>
          <cell r="C157">
            <v>172100</v>
          </cell>
          <cell r="D157">
            <v>0</v>
          </cell>
          <cell r="E157">
            <v>0</v>
          </cell>
          <cell r="F157">
            <v>172100</v>
          </cell>
        </row>
        <row r="158">
          <cell r="B158" t="str">
            <v>Costo por Coberturas</v>
          </cell>
          <cell r="C158">
            <v>172100</v>
          </cell>
          <cell r="D158">
            <v>0</v>
          </cell>
          <cell r="E158">
            <v>0</v>
          </cell>
          <cell r="F158">
            <v>172100</v>
          </cell>
        </row>
        <row r="159">
          <cell r="B159" t="str">
            <v>OTROS GASTOS Y PERDIDAS EXTRAORDINARIAS</v>
          </cell>
          <cell r="C159">
            <v>38068126.890000001</v>
          </cell>
          <cell r="D159">
            <v>9217647.9000000004</v>
          </cell>
          <cell r="E159">
            <v>0</v>
          </cell>
          <cell r="F159">
            <v>47285774.789999999</v>
          </cell>
        </row>
        <row r="160">
          <cell r="B160" t="str">
            <v>Estimaciones, Depreciaciones, Deterioros, Obsolencia y Amortizaciones</v>
          </cell>
          <cell r="C160">
            <v>31687159</v>
          </cell>
          <cell r="D160">
            <v>9217647.9000000004</v>
          </cell>
          <cell r="E160">
            <v>0</v>
          </cell>
          <cell r="F160">
            <v>40904806.899999999</v>
          </cell>
        </row>
        <row r="161">
          <cell r="B161" t="str">
            <v>Depreciación de Bienes Inmuebles</v>
          </cell>
          <cell r="C161">
            <v>0</v>
          </cell>
          <cell r="D161">
            <v>6041793.3600000003</v>
          </cell>
          <cell r="E161">
            <v>0</v>
          </cell>
          <cell r="F161">
            <v>6041793.3600000003</v>
          </cell>
        </row>
        <row r="162">
          <cell r="B162" t="str">
            <v>Depreciación de Bienes Muebles</v>
          </cell>
          <cell r="C162">
            <v>26512103.93</v>
          </cell>
          <cell r="D162">
            <v>2652270.58</v>
          </cell>
          <cell r="E162">
            <v>0</v>
          </cell>
          <cell r="F162">
            <v>29164374.510000002</v>
          </cell>
        </row>
        <row r="163">
          <cell r="B163" t="str">
            <v>Amortización de Activos Intangibles</v>
          </cell>
          <cell r="C163">
            <v>5078955.74</v>
          </cell>
          <cell r="D163">
            <v>507672.46</v>
          </cell>
          <cell r="E163">
            <v>0</v>
          </cell>
          <cell r="F163">
            <v>5586628.2000000002</v>
          </cell>
        </row>
        <row r="164">
          <cell r="B164" t="str">
            <v>Disminucion de Bienes por Pérdidas, Obsolescencia y Deterioro</v>
          </cell>
          <cell r="C164">
            <v>96099.33</v>
          </cell>
          <cell r="D164">
            <v>15911.5</v>
          </cell>
          <cell r="E164">
            <v>0</v>
          </cell>
          <cell r="F164">
            <v>112010.83</v>
          </cell>
        </row>
        <row r="165">
          <cell r="B165" t="str">
            <v>Otros Gastos</v>
          </cell>
          <cell r="C165">
            <v>6380967.8899999997</v>
          </cell>
          <cell r="D165">
            <v>0</v>
          </cell>
          <cell r="E165">
            <v>0</v>
          </cell>
          <cell r="F165">
            <v>6380967.8899999997</v>
          </cell>
        </row>
        <row r="166">
          <cell r="B166" t="str">
            <v>Gastos de Ejercicio Anteriores</v>
          </cell>
          <cell r="C166">
            <v>6380967.8899999997</v>
          </cell>
          <cell r="D166">
            <v>0</v>
          </cell>
          <cell r="E166">
            <v>0</v>
          </cell>
          <cell r="F166">
            <v>6380967.8899999997</v>
          </cell>
        </row>
        <row r="167">
          <cell r="B167" t="str">
            <v>OBRA PUBLICA TRANSFERIBLE</v>
          </cell>
          <cell r="C167">
            <v>63476618.219999999</v>
          </cell>
          <cell r="D167">
            <v>48049318.990000002</v>
          </cell>
          <cell r="E167">
            <v>0</v>
          </cell>
          <cell r="F167">
            <v>111525937.20999999</v>
          </cell>
        </row>
        <row r="168">
          <cell r="B168" t="str">
            <v>Inversión Pública no Capitalizable</v>
          </cell>
          <cell r="C168">
            <v>63476618.219999999</v>
          </cell>
          <cell r="D168">
            <v>48049318.990000002</v>
          </cell>
          <cell r="E168">
            <v>0</v>
          </cell>
          <cell r="F168">
            <v>111525937.20999999</v>
          </cell>
        </row>
        <row r="169">
          <cell r="B169" t="str">
            <v>Inversión Pública no Capitalizable (Obra Pública)</v>
          </cell>
          <cell r="C169">
            <v>63476618.219999999</v>
          </cell>
          <cell r="D169">
            <v>48049318.990000002</v>
          </cell>
          <cell r="E169">
            <v>0</v>
          </cell>
          <cell r="F169">
            <v>111525937.20999999</v>
          </cell>
        </row>
        <row r="170">
          <cell r="B170" t="str">
            <v>Demandas Judicial en Proceso de Resolución</v>
          </cell>
          <cell r="C170">
            <v>634200</v>
          </cell>
          <cell r="D170">
            <v>0</v>
          </cell>
          <cell r="E170">
            <v>0</v>
          </cell>
          <cell r="F170">
            <v>634200</v>
          </cell>
        </row>
        <row r="171">
          <cell r="B171" t="str">
            <v>Resolución de Demandas en Proceso Judicial</v>
          </cell>
          <cell r="C171">
            <v>634200</v>
          </cell>
          <cell r="D171">
            <v>0</v>
          </cell>
          <cell r="E171">
            <v>0</v>
          </cell>
          <cell r="F171">
            <v>634200</v>
          </cell>
        </row>
        <row r="172">
          <cell r="B172" t="str">
            <v>Bienes arqueológicos en custodia</v>
          </cell>
          <cell r="C172">
            <v>1643824</v>
          </cell>
          <cell r="D172">
            <v>0</v>
          </cell>
          <cell r="E172">
            <v>0</v>
          </cell>
          <cell r="F172">
            <v>1643824</v>
          </cell>
        </row>
        <row r="173">
          <cell r="B173" t="str">
            <v>Custodia de bienes arqueológicos</v>
          </cell>
          <cell r="C173">
            <v>-1643824</v>
          </cell>
          <cell r="D173">
            <v>0</v>
          </cell>
          <cell r="E173">
            <v>0</v>
          </cell>
          <cell r="F173">
            <v>-1643824</v>
          </cell>
        </row>
        <row r="174">
          <cell r="B174" t="str">
            <v>BIENES INMUEBLES EN POSESIÓN DEL MUNICIPIO</v>
          </cell>
          <cell r="C174">
            <v>1</v>
          </cell>
          <cell r="D174">
            <v>0</v>
          </cell>
          <cell r="E174">
            <v>0</v>
          </cell>
          <cell r="F174">
            <v>1</v>
          </cell>
        </row>
        <row r="175">
          <cell r="B175" t="str">
            <v>POSESIÓN DEL MUNICIPIO DE BIENES INMUEBLES</v>
          </cell>
          <cell r="C175">
            <v>-1</v>
          </cell>
          <cell r="D175">
            <v>0</v>
          </cell>
          <cell r="E175">
            <v>0</v>
          </cell>
          <cell r="F175">
            <v>-1</v>
          </cell>
        </row>
        <row r="176">
          <cell r="B176" t="str">
            <v>CUENTAS DE ORDEN PRESUPUESTARIAS</v>
          </cell>
          <cell r="C176">
            <v>0</v>
          </cell>
          <cell r="D176">
            <v>3820178997.1799998</v>
          </cell>
          <cell r="E176">
            <v>3820178997.1799998</v>
          </cell>
          <cell r="F176">
            <v>0</v>
          </cell>
        </row>
        <row r="177">
          <cell r="B177" t="str">
            <v>LEY DE INGRESOS</v>
          </cell>
          <cell r="C177">
            <v>0</v>
          </cell>
          <cell r="D177">
            <v>435940871.55000001</v>
          </cell>
          <cell r="E177">
            <v>435940871.55000001</v>
          </cell>
          <cell r="F177">
            <v>0</v>
          </cell>
        </row>
        <row r="178">
          <cell r="B178" t="str">
            <v>Ley de Ingresos Estimada</v>
          </cell>
          <cell r="C178">
            <v>1215839336</v>
          </cell>
          <cell r="D178">
            <v>0</v>
          </cell>
          <cell r="E178">
            <v>0</v>
          </cell>
          <cell r="F178">
            <v>1215839336</v>
          </cell>
        </row>
        <row r="179">
          <cell r="B179" t="str">
            <v>Ley de Ingresos por Ejecutar</v>
          </cell>
          <cell r="C179">
            <v>73063663.920000002</v>
          </cell>
          <cell r="D179">
            <v>180893959.80000001</v>
          </cell>
          <cell r="E179">
            <v>107830295.88</v>
          </cell>
          <cell r="F179">
            <v>0</v>
          </cell>
        </row>
        <row r="180">
          <cell r="B180" t="str">
            <v>Modificaciones a la Ley de Ingresos Estimada</v>
          </cell>
          <cell r="C180">
            <v>236507606.61000001</v>
          </cell>
          <cell r="D180">
            <v>83268202.060000002</v>
          </cell>
          <cell r="E180">
            <v>51481243.789999999</v>
          </cell>
          <cell r="F180">
            <v>268294564.88</v>
          </cell>
        </row>
        <row r="181">
          <cell r="B181" t="str">
            <v>Ley de Ingresos Devengada</v>
          </cell>
          <cell r="C181">
            <v>24406.77</v>
          </cell>
          <cell r="D181">
            <v>150593374.43000001</v>
          </cell>
          <cell r="E181">
            <v>150598051.27000001</v>
          </cell>
          <cell r="F181">
            <v>29083.61</v>
          </cell>
        </row>
        <row r="182">
          <cell r="B182" t="str">
            <v>Ley de Ingresos Recaudada</v>
          </cell>
          <cell r="C182">
            <v>1379258871.9200001</v>
          </cell>
          <cell r="D182">
            <v>21185335.260000002</v>
          </cell>
          <cell r="E182">
            <v>126031280.61</v>
          </cell>
          <cell r="F182">
            <v>1484104817.27</v>
          </cell>
        </row>
        <row r="183">
          <cell r="B183" t="str">
            <v>PRESUPUESTO DE EGRESOS</v>
          </cell>
          <cell r="C183">
            <v>0</v>
          </cell>
          <cell r="D183">
            <v>3384238125.6300001</v>
          </cell>
          <cell r="E183">
            <v>3384238125.6300001</v>
          </cell>
          <cell r="F183">
            <v>0</v>
          </cell>
        </row>
        <row r="184">
          <cell r="B184" t="str">
            <v>Presupuesto de Egresos Aprobado</v>
          </cell>
          <cell r="C184">
            <v>1215839336</v>
          </cell>
          <cell r="D184">
            <v>0</v>
          </cell>
          <cell r="E184">
            <v>0</v>
          </cell>
          <cell r="F184">
            <v>1215839336</v>
          </cell>
        </row>
        <row r="185">
          <cell r="B185" t="str">
            <v>Presupuesto de Egresos Aprobado</v>
          </cell>
          <cell r="C185">
            <v>1215839336</v>
          </cell>
          <cell r="D185">
            <v>0</v>
          </cell>
          <cell r="E185">
            <v>0</v>
          </cell>
          <cell r="F185">
            <v>1215839336</v>
          </cell>
        </row>
        <row r="186">
          <cell r="B186" t="str">
            <v>Presupuesto de Egresos por Ejercer</v>
          </cell>
          <cell r="C186">
            <v>218842113.72</v>
          </cell>
          <cell r="D186">
            <v>1027359288.13</v>
          </cell>
          <cell r="E186">
            <v>1004481661.76</v>
          </cell>
          <cell r="F186">
            <v>241719740.09</v>
          </cell>
        </row>
        <row r="187">
          <cell r="B187" t="str">
            <v>Presupuesto de Egresos por Ejercer</v>
          </cell>
          <cell r="C187">
            <v>214386851.52000001</v>
          </cell>
          <cell r="D187">
            <v>878888168.24000001</v>
          </cell>
          <cell r="E187">
            <v>851555279.66999996</v>
          </cell>
          <cell r="F187">
            <v>241719740.09</v>
          </cell>
        </row>
        <row r="188">
          <cell r="B188" t="str">
            <v>Presupuesto de Egresos Pre Comprometido</v>
          </cell>
          <cell r="C188">
            <v>4285880.92</v>
          </cell>
          <cell r="D188">
            <v>13176559.35</v>
          </cell>
          <cell r="E188">
            <v>17462440.27</v>
          </cell>
          <cell r="F188">
            <v>0</v>
          </cell>
        </row>
        <row r="189">
          <cell r="B189" t="str">
            <v>Presupuesto de Egresos Pre Modificado</v>
          </cell>
          <cell r="C189">
            <v>169381.28</v>
          </cell>
          <cell r="D189">
            <v>135294560.53999999</v>
          </cell>
          <cell r="E189">
            <v>135463941.81999999</v>
          </cell>
          <cell r="F189">
            <v>0</v>
          </cell>
        </row>
        <row r="190">
          <cell r="B190" t="str">
            <v>Modificaciones al Presupuesto de Egresos Aprobado</v>
          </cell>
          <cell r="C190">
            <v>403450224</v>
          </cell>
          <cell r="D190">
            <v>223537616.71000001</v>
          </cell>
          <cell r="E190">
            <v>425274764.5</v>
          </cell>
          <cell r="F190">
            <v>605187371.78999996</v>
          </cell>
        </row>
        <row r="191">
          <cell r="B191" t="str">
            <v>Presupuesto de Egresos Comprometido</v>
          </cell>
          <cell r="C191">
            <v>88206791.120000005</v>
          </cell>
          <cell r="D191">
            <v>643164906.89999998</v>
          </cell>
          <cell r="E191">
            <v>731371698.01999998</v>
          </cell>
          <cell r="F191">
            <v>0</v>
          </cell>
        </row>
        <row r="192">
          <cell r="B192" t="str">
            <v>Presupuesto de Egresos Devengado</v>
          </cell>
          <cell r="C192">
            <v>26074267.559999999</v>
          </cell>
          <cell r="D192">
            <v>603861002.23000002</v>
          </cell>
          <cell r="E192">
            <v>561166035.97000003</v>
          </cell>
          <cell r="F192">
            <v>68769233.819999993</v>
          </cell>
        </row>
        <row r="193">
          <cell r="B193" t="str">
            <v>Presupuesto de Egresos Ejercido</v>
          </cell>
          <cell r="C193">
            <v>66797883.719999999</v>
          </cell>
          <cell r="D193">
            <v>496346876.89999998</v>
          </cell>
          <cell r="E193">
            <v>563144760.62</v>
          </cell>
          <cell r="F193">
            <v>0</v>
          </cell>
        </row>
        <row r="194">
          <cell r="B194" t="str">
            <v>Presupuesto de Egresos Pagado</v>
          </cell>
          <cell r="C194">
            <v>1219368503.8800001</v>
          </cell>
          <cell r="D194">
            <v>389968434.75999999</v>
          </cell>
          <cell r="E194">
            <v>98799204.760000005</v>
          </cell>
          <cell r="F194">
            <v>1510537733.8800001</v>
          </cell>
        </row>
      </sheetData>
      <sheetData sheetId="3">
        <row r="64">
          <cell r="D64">
            <v>528715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_7mo_2020"/>
      <sheetName val="Dic_4to_2020"/>
      <sheetName val="Dic_4to_2019"/>
      <sheetName val="Analitica_2020"/>
      <sheetName val="Balanza Ene-Dic-2020"/>
    </sheetNames>
    <sheetDataSet>
      <sheetData sheetId="0"/>
      <sheetData sheetId="1"/>
      <sheetData sheetId="2"/>
      <sheetData sheetId="3"/>
      <sheetData sheetId="4">
        <row r="1">
          <cell r="B1" t="str">
            <v>ACTIVO</v>
          </cell>
          <cell r="C1">
            <v>2665959474.5300002</v>
          </cell>
          <cell r="D1">
            <v>50249366972.699997</v>
          </cell>
          <cell r="E1">
            <v>50015980442.839996</v>
          </cell>
          <cell r="F1">
            <v>2899346004.3899999</v>
          </cell>
        </row>
        <row r="2">
          <cell r="B2" t="str">
            <v>ACTIVO CIRCULANTE</v>
          </cell>
          <cell r="C2">
            <v>315486671.94999999</v>
          </cell>
          <cell r="D2">
            <v>49566178989.309998</v>
          </cell>
          <cell r="E2">
            <v>49536772267.739998</v>
          </cell>
          <cell r="F2">
            <v>344893393.51999998</v>
          </cell>
        </row>
        <row r="3">
          <cell r="B3" t="str">
            <v>Efectivo y Equivalentes</v>
          </cell>
          <cell r="C3">
            <v>313393458.52999997</v>
          </cell>
          <cell r="D3">
            <v>47442941686.220001</v>
          </cell>
          <cell r="E3">
            <v>47435927877.489998</v>
          </cell>
          <cell r="F3">
            <v>320407267.25999999</v>
          </cell>
        </row>
        <row r="4">
          <cell r="B4" t="str">
            <v>Efectivo</v>
          </cell>
          <cell r="C4">
            <v>128000</v>
          </cell>
          <cell r="D4">
            <v>1047208921.6900001</v>
          </cell>
          <cell r="E4">
            <v>1047229421.6900001</v>
          </cell>
          <cell r="F4">
            <v>107500</v>
          </cell>
        </row>
        <row r="5">
          <cell r="B5" t="str">
            <v>Fondo Fijo</v>
          </cell>
          <cell r="C5">
            <v>128000</v>
          </cell>
          <cell r="D5">
            <v>378000</v>
          </cell>
          <cell r="E5">
            <v>398500</v>
          </cell>
          <cell r="F5">
            <v>107500</v>
          </cell>
        </row>
        <row r="6">
          <cell r="B6" t="str">
            <v>Recaudación en proceso</v>
          </cell>
          <cell r="C6">
            <v>0</v>
          </cell>
          <cell r="D6">
            <v>1046830921.6900001</v>
          </cell>
          <cell r="E6">
            <v>1046830921.6900001</v>
          </cell>
          <cell r="F6">
            <v>0</v>
          </cell>
        </row>
        <row r="7">
          <cell r="B7" t="str">
            <v>Bancos/Tesorería</v>
          </cell>
          <cell r="C7">
            <v>24675458.030000001</v>
          </cell>
          <cell r="D7">
            <v>27171049900.220001</v>
          </cell>
          <cell r="E7">
            <v>27013208792.029999</v>
          </cell>
          <cell r="F7">
            <v>182516566.22</v>
          </cell>
        </row>
        <row r="8">
          <cell r="B8" t="str">
            <v>Banco del Bajio S.A.</v>
          </cell>
          <cell r="C8">
            <v>1987309.35</v>
          </cell>
          <cell r="D8">
            <v>14109505524.799999</v>
          </cell>
          <cell r="E8">
            <v>13947491235.48</v>
          </cell>
          <cell r="F8">
            <v>164001598.66999999</v>
          </cell>
        </row>
        <row r="9">
          <cell r="B9" t="str">
            <v>Bajio Gasto Corriente 2008 21106900101</v>
          </cell>
          <cell r="C9">
            <v>0</v>
          </cell>
          <cell r="D9">
            <v>248751</v>
          </cell>
          <cell r="E9">
            <v>248751</v>
          </cell>
          <cell r="F9">
            <v>0</v>
          </cell>
        </row>
        <row r="10">
          <cell r="B10" t="str">
            <v>Bajio Predial 22301910101</v>
          </cell>
          <cell r="C10">
            <v>179685.8</v>
          </cell>
          <cell r="D10">
            <v>11139172159.709999</v>
          </cell>
          <cell r="E10">
            <v>10976441451.280001</v>
          </cell>
          <cell r="F10">
            <v>162910394.22999999</v>
          </cell>
        </row>
        <row r="11">
          <cell r="B11" t="str">
            <v>Bajío Recaudación Predial 117243170101</v>
          </cell>
          <cell r="C11">
            <v>0</v>
          </cell>
          <cell r="D11">
            <v>44892.83</v>
          </cell>
          <cell r="E11">
            <v>44892.83</v>
          </cell>
          <cell r="F11">
            <v>0</v>
          </cell>
        </row>
        <row r="12">
          <cell r="B12" t="str">
            <v>Bajío GASTOS INTERNOS 14595565 0101</v>
          </cell>
          <cell r="C12">
            <v>647399.31999999995</v>
          </cell>
          <cell r="D12">
            <v>1655969.86</v>
          </cell>
          <cell r="E12">
            <v>2170385.9500000002</v>
          </cell>
          <cell r="F12">
            <v>132983.23000000001</v>
          </cell>
        </row>
        <row r="13">
          <cell r="B13" t="str">
            <v>Bajío  CONTRATO ARRENDAMIENTO VEHICULAR 14802409</v>
          </cell>
          <cell r="C13">
            <v>3821.59</v>
          </cell>
          <cell r="D13">
            <v>0.42</v>
          </cell>
          <cell r="E13">
            <v>0.06</v>
          </cell>
          <cell r="F13">
            <v>3821.95</v>
          </cell>
        </row>
        <row r="14">
          <cell r="B14" t="str">
            <v>Bajío  FONDO DE AHORRO  14952881 0101</v>
          </cell>
          <cell r="C14">
            <v>48362.8</v>
          </cell>
          <cell r="D14">
            <v>132630598.56</v>
          </cell>
          <cell r="E14">
            <v>132570951.56</v>
          </cell>
          <cell r="F14">
            <v>108009.8</v>
          </cell>
        </row>
        <row r="15">
          <cell r="B15" t="str">
            <v>Bajío FONDO DE CONTINGENCIAS 17706870 0101</v>
          </cell>
          <cell r="C15">
            <v>67002.87</v>
          </cell>
          <cell r="D15">
            <v>127817739.81</v>
          </cell>
          <cell r="E15">
            <v>127875469.44</v>
          </cell>
          <cell r="F15">
            <v>9273.24</v>
          </cell>
        </row>
        <row r="16">
          <cell r="B16" t="str">
            <v>Bajío FONDO DE DESASTRES NATURALES 17707365 0101</v>
          </cell>
          <cell r="C16">
            <v>113090.95</v>
          </cell>
          <cell r="D16">
            <v>121114834.78</v>
          </cell>
          <cell r="E16">
            <v>121215696.67</v>
          </cell>
          <cell r="F16">
            <v>12229.06</v>
          </cell>
        </row>
        <row r="17">
          <cell r="B17" t="str">
            <v>Bajío PARTICIPACIONES FEDERALES 2018</v>
          </cell>
          <cell r="C17">
            <v>225727.96</v>
          </cell>
          <cell r="D17">
            <v>276169293.88</v>
          </cell>
          <cell r="E17">
            <v>276290143.68000001</v>
          </cell>
          <cell r="F17">
            <v>104878.16</v>
          </cell>
        </row>
        <row r="18">
          <cell r="B18" t="str">
            <v>Bajío PROYECTO INTEGRAL AUTOSUSTENTABLE POLIDEPORTIVO CANDILES</v>
          </cell>
          <cell r="C18">
            <v>0</v>
          </cell>
          <cell r="D18">
            <v>11388.29</v>
          </cell>
          <cell r="E18">
            <v>0.11</v>
          </cell>
          <cell r="F18">
            <v>11388.18</v>
          </cell>
        </row>
        <row r="19">
          <cell r="B19" t="str">
            <v>Bajío COMPLEMENTO DE PARTICIPACIONES 2017</v>
          </cell>
          <cell r="C19">
            <v>850.61</v>
          </cell>
          <cell r="D19">
            <v>0.01</v>
          </cell>
          <cell r="E19">
            <v>850.62</v>
          </cell>
          <cell r="F19">
            <v>0</v>
          </cell>
        </row>
        <row r="20">
          <cell r="B20" t="str">
            <v>Bajío PARTICIPACIONES FEDERALES 2019</v>
          </cell>
          <cell r="C20">
            <v>466746.36</v>
          </cell>
          <cell r="D20">
            <v>404831368.02999997</v>
          </cell>
          <cell r="E20">
            <v>404855888.97000003</v>
          </cell>
          <cell r="F20">
            <v>442225.42</v>
          </cell>
        </row>
        <row r="21">
          <cell r="B21" t="str">
            <v>Bajio Gasto Directo Obra Pública 24200818</v>
          </cell>
          <cell r="C21">
            <v>119663.67</v>
          </cell>
          <cell r="D21">
            <v>57292202.43</v>
          </cell>
          <cell r="E21">
            <v>57316150.380000003</v>
          </cell>
          <cell r="F21">
            <v>95715.72</v>
          </cell>
        </row>
        <row r="22">
          <cell r="B22" t="str">
            <v>Bajio "GASTOS INTERNOS"</v>
          </cell>
          <cell r="C22">
            <v>114957.42</v>
          </cell>
          <cell r="D22">
            <v>759459957.78999996</v>
          </cell>
          <cell r="E22">
            <v>759538829.38999999</v>
          </cell>
          <cell r="F22">
            <v>36085.82</v>
          </cell>
        </row>
        <row r="23">
          <cell r="B23" t="str">
            <v>Bajio PARTICIPACIONES 2020</v>
          </cell>
          <cell r="C23">
            <v>0</v>
          </cell>
          <cell r="D23">
            <v>1010512769.72</v>
          </cell>
          <cell r="E23">
            <v>1010478535.24</v>
          </cell>
          <cell r="F23">
            <v>34234.480000000003</v>
          </cell>
        </row>
        <row r="24">
          <cell r="B24" t="str">
            <v>Bajio  SERVICIOS PERSONALES</v>
          </cell>
          <cell r="C24">
            <v>0</v>
          </cell>
          <cell r="D24">
            <v>78543597.680000007</v>
          </cell>
          <cell r="E24">
            <v>78443238.299999997</v>
          </cell>
          <cell r="F24">
            <v>100359.38</v>
          </cell>
        </row>
        <row r="25">
          <cell r="B25" t="str">
            <v>Banorte</v>
          </cell>
          <cell r="C25">
            <v>506542.23</v>
          </cell>
          <cell r="D25">
            <v>538735002.19000006</v>
          </cell>
          <cell r="E25">
            <v>538700352.38999999</v>
          </cell>
          <cell r="F25">
            <v>541192.03</v>
          </cell>
        </row>
        <row r="26">
          <cell r="B26" t="str">
            <v>Banorte Predial 0850284193</v>
          </cell>
          <cell r="C26">
            <v>152218.44</v>
          </cell>
          <cell r="D26">
            <v>51102870.119999997</v>
          </cell>
          <cell r="E26">
            <v>51029069.369999997</v>
          </cell>
          <cell r="F26">
            <v>226019.19</v>
          </cell>
        </row>
        <row r="27">
          <cell r="B27" t="str">
            <v>Banorte Gastos Internos 0849481848</v>
          </cell>
          <cell r="C27">
            <v>65135.3</v>
          </cell>
          <cell r="D27">
            <v>165478419.5</v>
          </cell>
          <cell r="E27">
            <v>165467660.83000001</v>
          </cell>
          <cell r="F27">
            <v>75893.97</v>
          </cell>
        </row>
        <row r="28">
          <cell r="B28" t="str">
            <v>Banorte Pago domiciliado Emprestito 0849481820</v>
          </cell>
          <cell r="C28">
            <v>142387.39000000001</v>
          </cell>
          <cell r="D28">
            <v>11208793.439999999</v>
          </cell>
          <cell r="E28">
            <v>11288532.75</v>
          </cell>
          <cell r="F28">
            <v>62648.08</v>
          </cell>
        </row>
        <row r="29">
          <cell r="B29" t="str">
            <v>Banorte 0486652584 PARTICIPACIONES 2017</v>
          </cell>
          <cell r="C29">
            <v>146801.1</v>
          </cell>
          <cell r="D29">
            <v>310944919.13</v>
          </cell>
          <cell r="E29">
            <v>310915089.44</v>
          </cell>
          <cell r="F29">
            <v>176630.79</v>
          </cell>
        </row>
        <row r="30">
          <cell r="B30" t="str">
            <v>Bancomer</v>
          </cell>
          <cell r="C30">
            <v>3812582.99</v>
          </cell>
          <cell r="D30">
            <v>3469139849.5599999</v>
          </cell>
          <cell r="E30">
            <v>3467013081.0599999</v>
          </cell>
          <cell r="F30">
            <v>5939351.4900000002</v>
          </cell>
        </row>
        <row r="31">
          <cell r="B31" t="str">
            <v>Bancomer Predial 0154035402</v>
          </cell>
          <cell r="C31">
            <v>755304.13</v>
          </cell>
          <cell r="D31">
            <v>209638813.83000001</v>
          </cell>
          <cell r="E31">
            <v>208920808.69</v>
          </cell>
          <cell r="F31">
            <v>1473309.27</v>
          </cell>
        </row>
        <row r="32">
          <cell r="B32" t="str">
            <v>Bancomer Predial TPV 0102872927</v>
          </cell>
          <cell r="C32">
            <v>1649231.32</v>
          </cell>
          <cell r="D32">
            <v>368362435.47000003</v>
          </cell>
          <cell r="E32">
            <v>365743690.31</v>
          </cell>
          <cell r="F32">
            <v>4267976.4800000004</v>
          </cell>
        </row>
        <row r="33">
          <cell r="B33" t="str">
            <v>BANCOMER RECAUDACION PREDIAL 0105502721</v>
          </cell>
          <cell r="C33">
            <v>1352412.45</v>
          </cell>
          <cell r="D33">
            <v>822652374.34000003</v>
          </cell>
          <cell r="E33">
            <v>823924915.48000002</v>
          </cell>
          <cell r="F33">
            <v>79871.31</v>
          </cell>
        </row>
        <row r="34">
          <cell r="B34" t="str">
            <v>BBVA BANCOMER SERVICIOS PERSONALES</v>
          </cell>
          <cell r="C34">
            <v>52963.85</v>
          </cell>
          <cell r="D34">
            <v>503680048.72000003</v>
          </cell>
          <cell r="E34">
            <v>503626714.94</v>
          </cell>
          <cell r="F34">
            <v>106297.63</v>
          </cell>
        </row>
        <row r="35">
          <cell r="B35" t="str">
            <v>PROVISION DE PASIVOS RELACIONES CONTRACTUALES LAB</v>
          </cell>
          <cell r="C35">
            <v>2655.64</v>
          </cell>
          <cell r="D35">
            <v>1542576202.5799999</v>
          </cell>
          <cell r="E35">
            <v>1542567733.1800001</v>
          </cell>
          <cell r="F35">
            <v>11125.04</v>
          </cell>
        </row>
        <row r="36">
          <cell r="B36" t="str">
            <v>BBVA "ENTREGA BECAS MUNICIPIO CORREGIDORA"</v>
          </cell>
          <cell r="C36">
            <v>15.6</v>
          </cell>
          <cell r="D36">
            <v>22229974.620000001</v>
          </cell>
          <cell r="E36">
            <v>22229218.460000001</v>
          </cell>
          <cell r="F36">
            <v>771.76</v>
          </cell>
        </row>
        <row r="37">
          <cell r="B37" t="str">
            <v>Banamex</v>
          </cell>
          <cell r="C37">
            <v>510672.46</v>
          </cell>
          <cell r="D37">
            <v>18136966.760000002</v>
          </cell>
          <cell r="E37">
            <v>18331031.059999999</v>
          </cell>
          <cell r="F37">
            <v>316608.15999999997</v>
          </cell>
        </row>
        <row r="38">
          <cell r="B38" t="str">
            <v>Banamex Predial 70032846139</v>
          </cell>
          <cell r="C38">
            <v>29946</v>
          </cell>
          <cell r="D38">
            <v>0</v>
          </cell>
          <cell r="E38">
            <v>29946</v>
          </cell>
          <cell r="F38">
            <v>0</v>
          </cell>
        </row>
        <row r="39">
          <cell r="B39" t="str">
            <v>Banamex Predial 7005/6028623</v>
          </cell>
          <cell r="C39">
            <v>480726.46</v>
          </cell>
          <cell r="D39">
            <v>18136966.760000002</v>
          </cell>
          <cell r="E39">
            <v>18301085.059999999</v>
          </cell>
          <cell r="F39">
            <v>316608.15999999997</v>
          </cell>
        </row>
        <row r="40">
          <cell r="B40" t="str">
            <v>Scotiabank</v>
          </cell>
          <cell r="C40">
            <v>129306.05</v>
          </cell>
          <cell r="D40">
            <v>1533719816.99</v>
          </cell>
          <cell r="E40">
            <v>1533540864.3299999</v>
          </cell>
          <cell r="F40">
            <v>308258.71000000002</v>
          </cell>
        </row>
        <row r="41">
          <cell r="B41" t="str">
            <v>Scotiabank Predial 3503877175</v>
          </cell>
          <cell r="C41">
            <v>129306.05</v>
          </cell>
          <cell r="D41">
            <v>1533719816.99</v>
          </cell>
          <cell r="E41">
            <v>1533540864.3299999</v>
          </cell>
          <cell r="F41">
            <v>308258.71000000002</v>
          </cell>
        </row>
        <row r="42">
          <cell r="B42" t="str">
            <v>Santander</v>
          </cell>
          <cell r="C42">
            <v>155220.51999999999</v>
          </cell>
          <cell r="D42">
            <v>2239374393.9400001</v>
          </cell>
          <cell r="E42">
            <v>2238993614.1300001</v>
          </cell>
          <cell r="F42">
            <v>536000.32999999996</v>
          </cell>
        </row>
        <row r="43">
          <cell r="B43" t="str">
            <v>Santander Predial 65502165609</v>
          </cell>
          <cell r="C43">
            <v>155220.51999999999</v>
          </cell>
          <cell r="D43">
            <v>2239374393.9400001</v>
          </cell>
          <cell r="E43">
            <v>2238993614.1300001</v>
          </cell>
          <cell r="F43">
            <v>536000.32999999996</v>
          </cell>
        </row>
        <row r="44">
          <cell r="B44" t="str">
            <v>BANREGIO</v>
          </cell>
          <cell r="C44">
            <v>106271.02</v>
          </cell>
          <cell r="D44">
            <v>4595045.71</v>
          </cell>
          <cell r="E44">
            <v>4602790.59</v>
          </cell>
          <cell r="F44">
            <v>98526.14</v>
          </cell>
        </row>
        <row r="45">
          <cell r="B45" t="str">
            <v>BANREGIO Predial 165987360011</v>
          </cell>
          <cell r="C45">
            <v>106271.02</v>
          </cell>
          <cell r="D45">
            <v>4595045.71</v>
          </cell>
          <cell r="E45">
            <v>4602790.59</v>
          </cell>
          <cell r="F45">
            <v>98526.14</v>
          </cell>
        </row>
        <row r="46">
          <cell r="B46" t="str">
            <v>BANCO MULTIVA SA</v>
          </cell>
          <cell r="C46">
            <v>307493.90999999997</v>
          </cell>
          <cell r="D46">
            <v>1376883.35</v>
          </cell>
          <cell r="E46">
            <v>1155953.1000000001</v>
          </cell>
          <cell r="F46">
            <v>528424.16</v>
          </cell>
        </row>
        <row r="47">
          <cell r="B47" t="str">
            <v>BANCO MULTIVA SA PREDIAL 00004719287</v>
          </cell>
          <cell r="C47">
            <v>146274.99</v>
          </cell>
          <cell r="D47">
            <v>431199.58</v>
          </cell>
          <cell r="E47">
            <v>469720.85</v>
          </cell>
          <cell r="F47">
            <v>107753.72</v>
          </cell>
        </row>
        <row r="48">
          <cell r="B48" t="str">
            <v>BANCO MULTIVA SA DEPOSITO REFERENCIADO 00006570356</v>
          </cell>
          <cell r="C48">
            <v>161218.92000000001</v>
          </cell>
          <cell r="D48">
            <v>945683.77</v>
          </cell>
          <cell r="E48">
            <v>686232.25</v>
          </cell>
          <cell r="F48">
            <v>420670.44</v>
          </cell>
        </row>
        <row r="49">
          <cell r="B49" t="str">
            <v>BANCO AFIRME SA</v>
          </cell>
          <cell r="C49">
            <v>101696.85</v>
          </cell>
          <cell r="D49">
            <v>3986712.48</v>
          </cell>
          <cell r="E49">
            <v>3978985.85</v>
          </cell>
          <cell r="F49">
            <v>109423.48</v>
          </cell>
        </row>
        <row r="50">
          <cell r="B50" t="str">
            <v>AFIRME PREDIAL 16291002971</v>
          </cell>
          <cell r="C50">
            <v>101696.85</v>
          </cell>
          <cell r="D50">
            <v>3986712.48</v>
          </cell>
          <cell r="E50">
            <v>3978985.85</v>
          </cell>
          <cell r="F50">
            <v>109423.48</v>
          </cell>
        </row>
        <row r="51">
          <cell r="B51" t="str">
            <v>BANCO MONEX</v>
          </cell>
          <cell r="C51">
            <v>1277.3399999999999</v>
          </cell>
          <cell r="D51">
            <v>4395886570.0500002</v>
          </cell>
          <cell r="E51">
            <v>4395881669.3299999</v>
          </cell>
          <cell r="F51">
            <v>6178.06</v>
          </cell>
        </row>
        <row r="52">
          <cell r="B52" t="str">
            <v>MONEX PREDIAL 2934974</v>
          </cell>
          <cell r="C52">
            <v>1277.3399999999999</v>
          </cell>
          <cell r="D52">
            <v>4395886570.0500002</v>
          </cell>
          <cell r="E52">
            <v>4395881669.3299999</v>
          </cell>
          <cell r="F52">
            <v>6178.06</v>
          </cell>
        </row>
        <row r="53">
          <cell r="B53" t="str">
            <v>Banco del Bajio S.A.</v>
          </cell>
          <cell r="C53">
            <v>16514734.949999999</v>
          </cell>
          <cell r="D53">
            <v>342836554.52999997</v>
          </cell>
          <cell r="E53">
            <v>349376364.64999998</v>
          </cell>
          <cell r="F53">
            <v>9974924.8300000001</v>
          </cell>
        </row>
        <row r="54">
          <cell r="B54" t="str">
            <v>Bajio FISM 2019</v>
          </cell>
          <cell r="C54">
            <v>57487.61</v>
          </cell>
          <cell r="D54">
            <v>38.99</v>
          </cell>
          <cell r="E54">
            <v>57526.6</v>
          </cell>
          <cell r="F54">
            <v>0</v>
          </cell>
        </row>
        <row r="55">
          <cell r="B55" t="str">
            <v>Bajio FORTAMUN 2019</v>
          </cell>
          <cell r="C55">
            <v>16307593.32</v>
          </cell>
          <cell r="D55">
            <v>2646.9</v>
          </cell>
          <cell r="E55">
            <v>16310240.220000001</v>
          </cell>
          <cell r="F55">
            <v>0</v>
          </cell>
        </row>
        <row r="56">
          <cell r="B56" t="str">
            <v>Bajio Inspeccion y Vigilancia 24200800</v>
          </cell>
          <cell r="C56">
            <v>149647.97</v>
          </cell>
          <cell r="D56">
            <v>3736387.04</v>
          </cell>
          <cell r="E56">
            <v>2489856.08</v>
          </cell>
          <cell r="F56">
            <v>1396178.93</v>
          </cell>
        </row>
        <row r="57">
          <cell r="B57" t="str">
            <v>PROFEST 2019</v>
          </cell>
          <cell r="C57">
            <v>6.05</v>
          </cell>
          <cell r="D57">
            <v>0.95</v>
          </cell>
          <cell r="E57">
            <v>7</v>
          </cell>
          <cell r="F57">
            <v>0</v>
          </cell>
        </row>
        <row r="58">
          <cell r="B58" t="str">
            <v>ISN EMPRESA (2017)</v>
          </cell>
          <cell r="C58">
            <v>0</v>
          </cell>
          <cell r="D58">
            <v>1376424.43</v>
          </cell>
          <cell r="E58">
            <v>1376424.43</v>
          </cell>
          <cell r="F58">
            <v>0</v>
          </cell>
        </row>
        <row r="59">
          <cell r="B59" t="str">
            <v>Bajio FORTAMUN 2020</v>
          </cell>
          <cell r="C59">
            <v>0</v>
          </cell>
          <cell r="D59">
            <v>141415832.44</v>
          </cell>
          <cell r="E59">
            <v>135890619.41</v>
          </cell>
          <cell r="F59">
            <v>5525213.0300000003</v>
          </cell>
        </row>
        <row r="60">
          <cell r="B60" t="str">
            <v>Bajio FISM 2020</v>
          </cell>
          <cell r="C60">
            <v>0</v>
          </cell>
          <cell r="D60">
            <v>14292357.460000001</v>
          </cell>
          <cell r="E60">
            <v>14290870.539999999</v>
          </cell>
          <cell r="F60">
            <v>1486.92</v>
          </cell>
        </row>
        <row r="61">
          <cell r="B61" t="str">
            <v>Bajio "RECURSO FAFEF EJERCICIO 2020"</v>
          </cell>
          <cell r="C61">
            <v>0</v>
          </cell>
          <cell r="D61">
            <v>39796841.369999997</v>
          </cell>
          <cell r="E61">
            <v>39796841.369999997</v>
          </cell>
          <cell r="F61">
            <v>0</v>
          </cell>
        </row>
        <row r="62">
          <cell r="B62" t="str">
            <v>Bajio "FORTASEG FEDERAL 2020"</v>
          </cell>
          <cell r="C62">
            <v>0</v>
          </cell>
          <cell r="D62">
            <v>10208622.359999999</v>
          </cell>
          <cell r="E62">
            <v>10200317.380000001</v>
          </cell>
          <cell r="F62">
            <v>8304.98</v>
          </cell>
        </row>
        <row r="63">
          <cell r="B63" t="str">
            <v>Bajio "FORTASEG COPARTICIPACION 2020"</v>
          </cell>
          <cell r="C63">
            <v>0</v>
          </cell>
          <cell r="D63">
            <v>3878604.6</v>
          </cell>
          <cell r="E63">
            <v>3878604.6</v>
          </cell>
          <cell r="F63">
            <v>0</v>
          </cell>
        </row>
        <row r="64">
          <cell r="B64" t="str">
            <v>Bajio " RECURSO ISN EJERCICIO  2020"</v>
          </cell>
          <cell r="C64">
            <v>0</v>
          </cell>
          <cell r="D64">
            <v>16849164.219999999</v>
          </cell>
          <cell r="E64">
            <v>16849164.219999999</v>
          </cell>
          <cell r="F64">
            <v>0</v>
          </cell>
        </row>
        <row r="65">
          <cell r="B65" t="str">
            <v>Bajio "FEIEF 2020"</v>
          </cell>
          <cell r="C65">
            <v>0</v>
          </cell>
          <cell r="D65">
            <v>43802313.030000001</v>
          </cell>
          <cell r="E65">
            <v>43758930.659999996</v>
          </cell>
          <cell r="F65">
            <v>43382.37</v>
          </cell>
        </row>
        <row r="66">
          <cell r="B66" t="str">
            <v>Bajio "FORTALECIMIENTO FINANCIERO (RECURSO ESTATAL)"</v>
          </cell>
          <cell r="C66">
            <v>0</v>
          </cell>
          <cell r="D66">
            <v>12000237.98</v>
          </cell>
          <cell r="E66">
            <v>12000237.98</v>
          </cell>
          <cell r="F66">
            <v>0</v>
          </cell>
        </row>
        <row r="67">
          <cell r="B67" t="str">
            <v>Bajio "GEQ OYA 2018- PROGRAMA DE INVERSION DIRECTA (GEQ) PARA OBRAS Y ACCIONES  2018"</v>
          </cell>
          <cell r="C67">
            <v>0</v>
          </cell>
          <cell r="D67">
            <v>5989200.0999999996</v>
          </cell>
          <cell r="E67">
            <v>5988868.5300000003</v>
          </cell>
          <cell r="F67">
            <v>331.57</v>
          </cell>
        </row>
        <row r="68">
          <cell r="B68" t="str">
            <v>Bajio "RECURSO ESTATAL GEQ OYA (OBRAS Y ACCIONES 2018 (E02)"</v>
          </cell>
          <cell r="C68">
            <v>0</v>
          </cell>
          <cell r="D68">
            <v>21008187.75</v>
          </cell>
          <cell r="E68">
            <v>21008187.75</v>
          </cell>
          <cell r="F68">
            <v>0</v>
          </cell>
        </row>
        <row r="69">
          <cell r="B69" t="str">
            <v>Bajio "FISE EJERCICIO 2020 (FONDO DE INFRAESTRUCTURA SOCIAL PARA LAS ENTIDADES)"</v>
          </cell>
          <cell r="C69">
            <v>0</v>
          </cell>
          <cell r="D69">
            <v>15763878.24</v>
          </cell>
          <cell r="E69">
            <v>15763878.24</v>
          </cell>
          <cell r="F69">
            <v>0</v>
          </cell>
        </row>
        <row r="70">
          <cell r="B70" t="str">
            <v>Bajio "RAMO 28. INCENTIVOS DE COLABORACIÓN 2020"</v>
          </cell>
          <cell r="C70">
            <v>0</v>
          </cell>
          <cell r="D70">
            <v>9715793.75</v>
          </cell>
          <cell r="E70">
            <v>9715789.6400000006</v>
          </cell>
          <cell r="F70">
            <v>4.1100000000000003</v>
          </cell>
        </row>
        <row r="71">
          <cell r="B71" t="str">
            <v>Bajio "APOYO PARA LA PRODUCTIVIDAD AGROPECUARIA SUSTENTABLE 220"</v>
          </cell>
          <cell r="C71">
            <v>0</v>
          </cell>
          <cell r="D71">
            <v>3000022.92</v>
          </cell>
          <cell r="E71">
            <v>0</v>
          </cell>
          <cell r="F71">
            <v>3000022.92</v>
          </cell>
        </row>
        <row r="72">
          <cell r="B72" t="str">
            <v>Banorte</v>
          </cell>
          <cell r="C72">
            <v>19851.349999999999</v>
          </cell>
          <cell r="D72">
            <v>513580913.29000002</v>
          </cell>
          <cell r="E72">
            <v>513581257.63</v>
          </cell>
          <cell r="F72">
            <v>19507.009999999998</v>
          </cell>
        </row>
        <row r="73">
          <cell r="B73" t="str">
            <v>Banorte FONDO DE RESERVA  0250291737</v>
          </cell>
          <cell r="C73">
            <v>5139.1499999999996</v>
          </cell>
          <cell r="D73">
            <v>45650846.390000001</v>
          </cell>
          <cell r="E73">
            <v>45644052.170000002</v>
          </cell>
          <cell r="F73">
            <v>11933.37</v>
          </cell>
        </row>
        <row r="74">
          <cell r="B74" t="str">
            <v>Banorte EMPRESTITO 2014 0250291746</v>
          </cell>
          <cell r="C74">
            <v>14712.2</v>
          </cell>
          <cell r="D74">
            <v>467930063.57999998</v>
          </cell>
          <cell r="E74">
            <v>467937202.13999999</v>
          </cell>
          <cell r="F74">
            <v>7573.64</v>
          </cell>
        </row>
        <row r="75">
          <cell r="B75" t="str">
            <v>Banorte INSPECCION Y VIGILIANCIA 0495826882</v>
          </cell>
          <cell r="C75">
            <v>0</v>
          </cell>
          <cell r="D75">
            <v>3.32</v>
          </cell>
          <cell r="E75">
            <v>3.32</v>
          </cell>
          <cell r="F75">
            <v>0</v>
          </cell>
        </row>
        <row r="76">
          <cell r="B76" t="str">
            <v>Bancomer</v>
          </cell>
          <cell r="C76">
            <v>522499.01</v>
          </cell>
          <cell r="D76">
            <v>21.24</v>
          </cell>
          <cell r="E76">
            <v>522520.25</v>
          </cell>
          <cell r="F76">
            <v>0</v>
          </cell>
        </row>
        <row r="77">
          <cell r="B77" t="str">
            <v>FORTASEG 2019</v>
          </cell>
          <cell r="C77">
            <v>449673.57</v>
          </cell>
          <cell r="D77">
            <v>20.66</v>
          </cell>
          <cell r="E77">
            <v>449694.23</v>
          </cell>
          <cell r="F77">
            <v>0</v>
          </cell>
        </row>
        <row r="78">
          <cell r="B78" t="str">
            <v>FORTASEG COPARTICIPACION 2019</v>
          </cell>
          <cell r="C78">
            <v>72825.440000000002</v>
          </cell>
          <cell r="D78">
            <v>0.57999999999999996</v>
          </cell>
          <cell r="E78">
            <v>72826.02</v>
          </cell>
          <cell r="F78">
            <v>0</v>
          </cell>
        </row>
        <row r="79">
          <cell r="B79" t="str">
            <v>BANCO AZTECA</v>
          </cell>
          <cell r="C79">
            <v>0</v>
          </cell>
          <cell r="D79">
            <v>175645.33</v>
          </cell>
          <cell r="E79">
            <v>39072.18</v>
          </cell>
          <cell r="F79">
            <v>136573.15</v>
          </cell>
        </row>
        <row r="80">
          <cell r="B80" t="str">
            <v>PREDIAL BANCO AZTECA</v>
          </cell>
          <cell r="C80">
            <v>0</v>
          </cell>
          <cell r="D80">
            <v>175645.33</v>
          </cell>
          <cell r="E80">
            <v>39072.18</v>
          </cell>
          <cell r="F80">
            <v>136573.15</v>
          </cell>
        </row>
        <row r="81">
          <cell r="B81" t="str">
            <v>Inversiones Temporales (Hasta 3 meses)</v>
          </cell>
          <cell r="C81">
            <v>288590000</v>
          </cell>
          <cell r="D81">
            <v>19224671491.68</v>
          </cell>
          <cell r="E81">
            <v>19375478291.139999</v>
          </cell>
          <cell r="F81">
            <v>137783200.53999999</v>
          </cell>
        </row>
        <row r="82">
          <cell r="B82" t="str">
            <v>Bajio</v>
          </cell>
          <cell r="C82">
            <v>100740000</v>
          </cell>
          <cell r="D82">
            <v>11326549500</v>
          </cell>
          <cell r="E82">
            <v>11342489500</v>
          </cell>
          <cell r="F82">
            <v>84800000</v>
          </cell>
        </row>
        <row r="83">
          <cell r="B83" t="str">
            <v>Bajio Predial 22301910101</v>
          </cell>
          <cell r="C83">
            <v>2340000</v>
          </cell>
          <cell r="D83">
            <v>9733800000</v>
          </cell>
          <cell r="E83">
            <v>9736140000</v>
          </cell>
          <cell r="F83">
            <v>0</v>
          </cell>
        </row>
        <row r="84">
          <cell r="B84" t="str">
            <v>Bajio  FONDO DE AHORRO cuenta 14952881</v>
          </cell>
          <cell r="C84">
            <v>0</v>
          </cell>
          <cell r="D84">
            <v>127399500</v>
          </cell>
          <cell r="E84">
            <v>127399500</v>
          </cell>
          <cell r="F84">
            <v>0</v>
          </cell>
        </row>
        <row r="85">
          <cell r="B85" t="str">
            <v>Bajio  FONDO DE CONTINGENCIAS cuenta 17706870</v>
          </cell>
          <cell r="C85">
            <v>7600000</v>
          </cell>
          <cell r="D85">
            <v>63450000</v>
          </cell>
          <cell r="E85">
            <v>60780000</v>
          </cell>
          <cell r="F85">
            <v>10270000</v>
          </cell>
        </row>
        <row r="86">
          <cell r="B86" t="str">
            <v>Bajio  FONDO DE DESASTRES NATURALES cuenta 17707365</v>
          </cell>
          <cell r="C86">
            <v>13000000</v>
          </cell>
          <cell r="D86">
            <v>95310000</v>
          </cell>
          <cell r="E86">
            <v>98320000</v>
          </cell>
          <cell r="F86">
            <v>9990000</v>
          </cell>
        </row>
        <row r="87">
          <cell r="B87" t="str">
            <v>Bajio  PARTICIPACIONES 2018 cuenta 20570305</v>
          </cell>
          <cell r="C87">
            <v>23500000</v>
          </cell>
          <cell r="D87">
            <v>214170000</v>
          </cell>
          <cell r="E87">
            <v>237670000</v>
          </cell>
          <cell r="F87">
            <v>0</v>
          </cell>
        </row>
        <row r="88">
          <cell r="B88" t="str">
            <v>Bajio  PARTICIPACIONES 2019 cuenta 23824253</v>
          </cell>
          <cell r="C88">
            <v>54300000</v>
          </cell>
          <cell r="D88">
            <v>357730000</v>
          </cell>
          <cell r="E88">
            <v>403190000</v>
          </cell>
          <cell r="F88">
            <v>8840000</v>
          </cell>
        </row>
        <row r="89">
          <cell r="B89" t="str">
            <v>Bajio  "PARTICIPACIONES 2020"</v>
          </cell>
          <cell r="C89">
            <v>0</v>
          </cell>
          <cell r="D89">
            <v>734690000</v>
          </cell>
          <cell r="E89">
            <v>678990000</v>
          </cell>
          <cell r="F89">
            <v>55700000</v>
          </cell>
        </row>
        <row r="90">
          <cell r="B90" t="str">
            <v>Banorte</v>
          </cell>
          <cell r="C90">
            <v>30640000</v>
          </cell>
          <cell r="D90">
            <v>333250000</v>
          </cell>
          <cell r="E90">
            <v>354790000</v>
          </cell>
          <cell r="F90">
            <v>9100000</v>
          </cell>
        </row>
        <row r="91">
          <cell r="B91" t="str">
            <v>Banorte PARTICIPACIONES 2017 CONTRATO 0503335890</v>
          </cell>
          <cell r="C91">
            <v>26850000</v>
          </cell>
          <cell r="D91">
            <v>288900000</v>
          </cell>
          <cell r="E91">
            <v>309250000</v>
          </cell>
          <cell r="F91">
            <v>6500000</v>
          </cell>
        </row>
        <row r="92">
          <cell r="B92" t="str">
            <v>Banorte FONDO DE RESERVA CTA 250291737</v>
          </cell>
          <cell r="C92">
            <v>3790000</v>
          </cell>
          <cell r="D92">
            <v>44350000</v>
          </cell>
          <cell r="E92">
            <v>45540000</v>
          </cell>
          <cell r="F92">
            <v>2600000</v>
          </cell>
        </row>
        <row r="93">
          <cell r="B93" t="str">
            <v>Bancomer</v>
          </cell>
          <cell r="C93">
            <v>50520000</v>
          </cell>
          <cell r="D93">
            <v>1700583194</v>
          </cell>
          <cell r="E93">
            <v>1720103194</v>
          </cell>
          <cell r="F93">
            <v>31000000</v>
          </cell>
        </row>
        <row r="94">
          <cell r="B94" t="str">
            <v>Bancomer predial 0154035402 contrato 2044790928</v>
          </cell>
          <cell r="C94">
            <v>4800000</v>
          </cell>
          <cell r="D94">
            <v>51030000</v>
          </cell>
          <cell r="E94">
            <v>55830000</v>
          </cell>
          <cell r="F94">
            <v>0</v>
          </cell>
        </row>
        <row r="95">
          <cell r="B95" t="str">
            <v>Bancomer  PROVISION DE PASIVOScontrato 1370794007</v>
          </cell>
          <cell r="C95">
            <v>12720000</v>
          </cell>
          <cell r="D95">
            <v>1385398000</v>
          </cell>
          <cell r="E95">
            <v>1367118000</v>
          </cell>
          <cell r="F95">
            <v>31000000</v>
          </cell>
        </row>
        <row r="96">
          <cell r="B96" t="str">
            <v>Bancomer RECAUDACION PREDIAL  contrato 1370951021</v>
          </cell>
          <cell r="C96">
            <v>33000000</v>
          </cell>
          <cell r="D96">
            <v>258588390</v>
          </cell>
          <cell r="E96">
            <v>291588390</v>
          </cell>
          <cell r="F96">
            <v>0</v>
          </cell>
        </row>
        <row r="97">
          <cell r="B97" t="str">
            <v>Bancomer RECAUDACION PREDIAL  0102872927</v>
          </cell>
          <cell r="C97">
            <v>0</v>
          </cell>
          <cell r="D97">
            <v>5566804</v>
          </cell>
          <cell r="E97">
            <v>5566804</v>
          </cell>
          <cell r="F97">
            <v>0</v>
          </cell>
        </row>
        <row r="98">
          <cell r="B98" t="str">
            <v>Scotiabank</v>
          </cell>
          <cell r="C98">
            <v>0</v>
          </cell>
          <cell r="D98">
            <v>1172226000</v>
          </cell>
          <cell r="E98">
            <v>1172226000</v>
          </cell>
          <cell r="F98">
            <v>0</v>
          </cell>
        </row>
        <row r="99">
          <cell r="B99" t="str">
            <v>Scotiabank Predial cta 03503877175</v>
          </cell>
          <cell r="C99">
            <v>0</v>
          </cell>
          <cell r="D99">
            <v>1172226000</v>
          </cell>
          <cell r="E99">
            <v>1172226000</v>
          </cell>
          <cell r="F99">
            <v>0</v>
          </cell>
        </row>
        <row r="100">
          <cell r="B100" t="str">
            <v>Santander</v>
          </cell>
          <cell r="C100">
            <v>3300000</v>
          </cell>
          <cell r="D100">
            <v>1525507700.1600001</v>
          </cell>
          <cell r="E100">
            <v>1528807700.1600001</v>
          </cell>
          <cell r="F100">
            <v>0</v>
          </cell>
        </row>
        <row r="101">
          <cell r="B101" t="str">
            <v>SANTANDER RECAUDACION PRECIAL</v>
          </cell>
          <cell r="C101">
            <v>3300000</v>
          </cell>
          <cell r="D101">
            <v>1525507700.1600001</v>
          </cell>
          <cell r="E101">
            <v>1528807700.1600001</v>
          </cell>
          <cell r="F101">
            <v>0</v>
          </cell>
        </row>
        <row r="102">
          <cell r="B102" t="str">
            <v>BANCO MONEX</v>
          </cell>
          <cell r="C102">
            <v>97760000</v>
          </cell>
          <cell r="D102">
            <v>2670667277.52</v>
          </cell>
          <cell r="E102">
            <v>2768379076.98</v>
          </cell>
          <cell r="F102">
            <v>48200.54</v>
          </cell>
        </row>
        <row r="103">
          <cell r="B103" t="str">
            <v>BANCO MONEX SA 2934974</v>
          </cell>
          <cell r="C103">
            <v>97760000</v>
          </cell>
          <cell r="D103">
            <v>2670667277.52</v>
          </cell>
          <cell r="E103">
            <v>2768379076.98</v>
          </cell>
          <cell r="F103">
            <v>48200.54</v>
          </cell>
        </row>
        <row r="104">
          <cell r="B104" t="str">
            <v>Bajio</v>
          </cell>
          <cell r="C104">
            <v>0</v>
          </cell>
          <cell r="D104">
            <v>31845000</v>
          </cell>
          <cell r="E104">
            <v>21145000</v>
          </cell>
          <cell r="F104">
            <v>10700000</v>
          </cell>
        </row>
        <row r="105">
          <cell r="B105" t="str">
            <v>Bajio "FEIEF 2020"</v>
          </cell>
          <cell r="C105">
            <v>0</v>
          </cell>
          <cell r="D105">
            <v>31845000</v>
          </cell>
          <cell r="E105">
            <v>21145000</v>
          </cell>
          <cell r="F105">
            <v>10700000</v>
          </cell>
        </row>
        <row r="106">
          <cell r="B106" t="str">
            <v>Banorte</v>
          </cell>
          <cell r="C106">
            <v>5630000</v>
          </cell>
          <cell r="D106">
            <v>464042820</v>
          </cell>
          <cell r="E106">
            <v>467537820</v>
          </cell>
          <cell r="F106">
            <v>2135000</v>
          </cell>
        </row>
        <row r="107">
          <cell r="B107" t="str">
            <v>Banorte EMPRESTITO 0250291746 contrato 0503077080</v>
          </cell>
          <cell r="C107">
            <v>5630000</v>
          </cell>
          <cell r="D107">
            <v>464042820</v>
          </cell>
          <cell r="E107">
            <v>467537820</v>
          </cell>
          <cell r="F107">
            <v>2135000</v>
          </cell>
        </row>
        <row r="108">
          <cell r="B108" t="str">
            <v>Otros Efectivos y Equivalentes</v>
          </cell>
          <cell r="C108">
            <v>0.5</v>
          </cell>
          <cell r="D108">
            <v>11372.63</v>
          </cell>
          <cell r="E108">
            <v>11372.63</v>
          </cell>
          <cell r="F108">
            <v>0.5</v>
          </cell>
        </row>
        <row r="109">
          <cell r="B109" t="str">
            <v>Redondeo</v>
          </cell>
          <cell r="C109">
            <v>0.5</v>
          </cell>
          <cell r="D109">
            <v>11372.63</v>
          </cell>
          <cell r="E109">
            <v>11372.63</v>
          </cell>
          <cell r="F109">
            <v>0.5</v>
          </cell>
        </row>
        <row r="110">
          <cell r="B110" t="str">
            <v>Derechos a Recibir Efectivo o Equivalentes</v>
          </cell>
          <cell r="C110">
            <v>1684686.6</v>
          </cell>
          <cell r="D110">
            <v>2065055151.79</v>
          </cell>
          <cell r="E110">
            <v>2047737236.28</v>
          </cell>
          <cell r="F110">
            <v>19002602.109999999</v>
          </cell>
        </row>
        <row r="111">
          <cell r="B111" t="str">
            <v>Cuentas por Cobrar a Corto Plazo</v>
          </cell>
          <cell r="C111">
            <v>0</v>
          </cell>
          <cell r="D111">
            <v>1022678.1</v>
          </cell>
          <cell r="E111">
            <v>1022678.1</v>
          </cell>
          <cell r="F111">
            <v>0</v>
          </cell>
        </row>
        <row r="112">
          <cell r="B112" t="str">
            <v>Deudores Diversos por Cobrar a Corto Plazo</v>
          </cell>
          <cell r="C112">
            <v>1674686.6</v>
          </cell>
          <cell r="D112">
            <v>53439884.170000002</v>
          </cell>
          <cell r="E112">
            <v>55041822.560000002</v>
          </cell>
          <cell r="F112">
            <v>72748.210000000006</v>
          </cell>
        </row>
        <row r="113">
          <cell r="B113" t="str">
            <v>Ingresos por Recuperar a Corto Plazo</v>
          </cell>
          <cell r="C113">
            <v>0</v>
          </cell>
          <cell r="D113">
            <v>1990645848.52</v>
          </cell>
          <cell r="E113">
            <v>1988720218.6199999</v>
          </cell>
          <cell r="F113">
            <v>1925629.9</v>
          </cell>
        </row>
        <row r="114">
          <cell r="B114" t="str">
            <v>Deudores por Anticipos de la Tesorería a Corto Plazo</v>
          </cell>
          <cell r="C114">
            <v>10000</v>
          </cell>
          <cell r="D114">
            <v>45000</v>
          </cell>
          <cell r="E114">
            <v>55000</v>
          </cell>
          <cell r="F114">
            <v>0</v>
          </cell>
        </row>
        <row r="115">
          <cell r="B115" t="str">
            <v>Otros Derechos a Recibir Efectivo o Equivalentes a Corto Plazo</v>
          </cell>
          <cell r="C115">
            <v>0</v>
          </cell>
          <cell r="D115">
            <v>19901741</v>
          </cell>
          <cell r="E115">
            <v>2897517</v>
          </cell>
          <cell r="F115">
            <v>17004224</v>
          </cell>
        </row>
        <row r="116">
          <cell r="B116" t="str">
            <v>Otros Derechos a Recibir Efectivo y Equivalentes a Corto Plazo</v>
          </cell>
          <cell r="C116">
            <v>0</v>
          </cell>
          <cell r="D116">
            <v>19901741</v>
          </cell>
          <cell r="E116">
            <v>2897517</v>
          </cell>
          <cell r="F116">
            <v>17004224</v>
          </cell>
        </row>
        <row r="117">
          <cell r="B117" t="str">
            <v>Acuerdo de Cabildo de fecha 19 de Diciembre de 2019</v>
          </cell>
          <cell r="C117">
            <v>0</v>
          </cell>
          <cell r="D117">
            <v>19322278</v>
          </cell>
          <cell r="E117">
            <v>2897517</v>
          </cell>
          <cell r="F117">
            <v>16424761</v>
          </cell>
        </row>
        <row r="118">
          <cell r="B118" t="str">
            <v>Acuerdo de Cabildo de fecha 06 de agosto de 2020</v>
          </cell>
          <cell r="C118">
            <v>0</v>
          </cell>
          <cell r="D118">
            <v>579463</v>
          </cell>
          <cell r="E118">
            <v>0</v>
          </cell>
          <cell r="F118">
            <v>579463</v>
          </cell>
        </row>
        <row r="119">
          <cell r="B119" t="str">
            <v>Derechos a Recibir Bienes o Servicios</v>
          </cell>
          <cell r="C119">
            <v>408526.83</v>
          </cell>
          <cell r="D119">
            <v>58182151.299999997</v>
          </cell>
          <cell r="E119">
            <v>53107153.969999999</v>
          </cell>
          <cell r="F119">
            <v>5483524.1600000001</v>
          </cell>
        </row>
        <row r="120">
          <cell r="B120" t="str">
            <v>Anticipo a Contratistas por Obras Públicas a Corto Plazo</v>
          </cell>
          <cell r="C120">
            <v>408526.83</v>
          </cell>
          <cell r="D120">
            <v>58182151.299999997</v>
          </cell>
          <cell r="E120">
            <v>53107153.969999999</v>
          </cell>
          <cell r="F120">
            <v>5483524.1600000001</v>
          </cell>
        </row>
        <row r="121">
          <cell r="B121" t="str">
            <v>ACTIVO NO CIRCULANTE</v>
          </cell>
          <cell r="C121">
            <v>2350472802.5700002</v>
          </cell>
          <cell r="D121">
            <v>683187983.38999999</v>
          </cell>
          <cell r="E121">
            <v>479208175.10000002</v>
          </cell>
          <cell r="F121">
            <v>2554452610.8600001</v>
          </cell>
        </row>
        <row r="122">
          <cell r="B122" t="str">
            <v>Inversiones Financieras a Largo Plazo</v>
          </cell>
          <cell r="C122">
            <v>39833604.740000002</v>
          </cell>
          <cell r="D122">
            <v>4134022.89</v>
          </cell>
          <cell r="E122">
            <v>0</v>
          </cell>
          <cell r="F122">
            <v>43967627.630000003</v>
          </cell>
        </row>
        <row r="123">
          <cell r="B123" t="str">
            <v>Fideicomisos, Mandatos y Contratos Análogos</v>
          </cell>
          <cell r="C123">
            <v>39833604.740000002</v>
          </cell>
          <cell r="D123">
            <v>4134022.89</v>
          </cell>
          <cell r="E123">
            <v>0</v>
          </cell>
          <cell r="F123">
            <v>43967627.630000003</v>
          </cell>
        </row>
        <row r="124">
          <cell r="B124" t="str">
            <v>Fideicomisos, Mandatos y Contratos Analogos de Municipios</v>
          </cell>
          <cell r="C124">
            <v>39833604.740000002</v>
          </cell>
          <cell r="D124">
            <v>4134022.89</v>
          </cell>
          <cell r="E124">
            <v>0</v>
          </cell>
          <cell r="F124">
            <v>43967627.630000003</v>
          </cell>
        </row>
        <row r="125">
          <cell r="B125" t="str">
            <v>Fideicomiso para el pago de pensiones y jubilaciones</v>
          </cell>
          <cell r="C125">
            <v>32721523.210000001</v>
          </cell>
          <cell r="D125">
            <v>3896827.41</v>
          </cell>
          <cell r="E125">
            <v>0</v>
          </cell>
          <cell r="F125">
            <v>36618350.619999997</v>
          </cell>
        </row>
        <row r="126">
          <cell r="B126" t="str">
            <v>Fideicomiso para el pago de Alumbrado</v>
          </cell>
          <cell r="C126">
            <v>7112081.5300000003</v>
          </cell>
          <cell r="D126">
            <v>237195.48</v>
          </cell>
          <cell r="E126">
            <v>0</v>
          </cell>
          <cell r="F126">
            <v>7349277.0099999998</v>
          </cell>
        </row>
        <row r="127">
          <cell r="B127" t="str">
            <v>Derechos a Recibir Efectivo o Equivalentes a Largo Plazo</v>
          </cell>
          <cell r="C127">
            <v>6746560.7599999998</v>
          </cell>
          <cell r="D127">
            <v>2854040.09</v>
          </cell>
          <cell r="E127">
            <v>2860995.09</v>
          </cell>
          <cell r="F127">
            <v>6739605.7599999998</v>
          </cell>
        </row>
        <row r="128">
          <cell r="B128" t="str">
            <v>Documentos por Cobrar a Largo Plazo</v>
          </cell>
          <cell r="C128">
            <v>40812</v>
          </cell>
          <cell r="D128">
            <v>0</v>
          </cell>
          <cell r="E128">
            <v>0</v>
          </cell>
          <cell r="F128">
            <v>40812</v>
          </cell>
        </row>
        <row r="129">
          <cell r="B129" t="str">
            <v>Deudores Diversos a Largo Plazo</v>
          </cell>
          <cell r="C129">
            <v>2854040.09</v>
          </cell>
          <cell r="D129">
            <v>2854040.09</v>
          </cell>
          <cell r="E129">
            <v>2860995.09</v>
          </cell>
          <cell r="F129">
            <v>2847085.09</v>
          </cell>
        </row>
        <row r="130">
          <cell r="B130" t="str">
            <v>Otros Derechos a Recibir Efectivo o Equivalentes a Largo Plazo</v>
          </cell>
          <cell r="C130">
            <v>3851708.67</v>
          </cell>
          <cell r="D130">
            <v>0</v>
          </cell>
          <cell r="E130">
            <v>0</v>
          </cell>
          <cell r="F130">
            <v>3851708.67</v>
          </cell>
        </row>
        <row r="131">
          <cell r="B131" t="str">
            <v>Bienes Inmuebles, Infraestructura y Construcciones en Proceso</v>
          </cell>
          <cell r="C131">
            <v>2084324040.4000001</v>
          </cell>
          <cell r="D131">
            <v>574575868.11000001</v>
          </cell>
          <cell r="E131">
            <v>335132271.83999997</v>
          </cell>
          <cell r="F131">
            <v>2323767636.6700001</v>
          </cell>
        </row>
        <row r="132">
          <cell r="B132" t="str">
            <v>Terrenos</v>
          </cell>
          <cell r="C132">
            <v>1803427630.54</v>
          </cell>
          <cell r="D132">
            <v>261831916.44999999</v>
          </cell>
          <cell r="E132">
            <v>25925679.66</v>
          </cell>
          <cell r="F132">
            <v>2039333867.3299999</v>
          </cell>
        </row>
        <row r="133">
          <cell r="B133" t="str">
            <v>Terrenos</v>
          </cell>
          <cell r="C133">
            <v>1803427630.54</v>
          </cell>
          <cell r="D133">
            <v>261831916.44999999</v>
          </cell>
          <cell r="E133">
            <v>25925679.66</v>
          </cell>
          <cell r="F133">
            <v>2039333867.3299999</v>
          </cell>
        </row>
        <row r="134">
          <cell r="B134" t="str">
            <v>Edificios no Habitacionales</v>
          </cell>
          <cell r="C134">
            <v>201395512.75999999</v>
          </cell>
          <cell r="D134">
            <v>35409924.109999999</v>
          </cell>
          <cell r="E134">
            <v>0</v>
          </cell>
          <cell r="F134">
            <v>236805436.87</v>
          </cell>
        </row>
        <row r="135">
          <cell r="B135" t="str">
            <v>Infraestructura</v>
          </cell>
          <cell r="C135">
            <v>0</v>
          </cell>
          <cell r="D135">
            <v>2653362.4500000002</v>
          </cell>
          <cell r="E135">
            <v>0</v>
          </cell>
          <cell r="F135">
            <v>2653362.4500000002</v>
          </cell>
        </row>
        <row r="136">
          <cell r="B136" t="str">
            <v>Infraestructura de Carreteras</v>
          </cell>
          <cell r="C136">
            <v>0</v>
          </cell>
          <cell r="D136">
            <v>2653362.4500000002</v>
          </cell>
          <cell r="E136">
            <v>0</v>
          </cell>
          <cell r="F136">
            <v>2653362.4500000002</v>
          </cell>
        </row>
        <row r="137">
          <cell r="B137" t="str">
            <v>Construcciones en Proceso en Bienes de Dominio Público</v>
          </cell>
          <cell r="C137">
            <v>79500897.099999994</v>
          </cell>
          <cell r="D137">
            <v>274680665.10000002</v>
          </cell>
          <cell r="E137">
            <v>309206592.18000001</v>
          </cell>
          <cell r="F137">
            <v>44974970.020000003</v>
          </cell>
        </row>
        <row r="138">
          <cell r="B138" t="str">
            <v>División de Terrenos y Construcción de Obras de Urbanización en Proceso</v>
          </cell>
          <cell r="C138">
            <v>79500897.099999994</v>
          </cell>
          <cell r="D138">
            <v>274680665.10000002</v>
          </cell>
          <cell r="E138">
            <v>309206592.18000001</v>
          </cell>
          <cell r="F138">
            <v>44974970.020000003</v>
          </cell>
        </row>
        <row r="139">
          <cell r="B139" t="str">
            <v>Bienes Muebles</v>
          </cell>
          <cell r="C139">
            <v>288983382.75</v>
          </cell>
          <cell r="D139">
            <v>93018026.140000001</v>
          </cell>
          <cell r="E139">
            <v>79792119.469999999</v>
          </cell>
          <cell r="F139">
            <v>302209289.42000002</v>
          </cell>
        </row>
        <row r="140">
          <cell r="B140" t="str">
            <v>Mobiliario y Equipo de Administración</v>
          </cell>
          <cell r="C140">
            <v>84021308.269999996</v>
          </cell>
          <cell r="D140">
            <v>25639906.870000001</v>
          </cell>
          <cell r="E140">
            <v>13781094.880000001</v>
          </cell>
          <cell r="F140">
            <v>95880120.260000005</v>
          </cell>
        </row>
        <row r="141">
          <cell r="B141" t="str">
            <v>Muebles de oficina y estantería</v>
          </cell>
          <cell r="C141">
            <v>13960527.779999999</v>
          </cell>
          <cell r="D141">
            <v>3874534.18</v>
          </cell>
          <cell r="E141">
            <v>973623.6</v>
          </cell>
          <cell r="F141">
            <v>16861438.359999999</v>
          </cell>
        </row>
        <row r="142">
          <cell r="B142" t="str">
            <v>Muebles, excepto de oficina y estanteria</v>
          </cell>
          <cell r="C142">
            <v>655750.43000000005</v>
          </cell>
          <cell r="D142">
            <v>292552.77</v>
          </cell>
          <cell r="E142">
            <v>30066.92</v>
          </cell>
          <cell r="F142">
            <v>918236.28</v>
          </cell>
        </row>
        <row r="143">
          <cell r="B143" t="str">
            <v>Equipo de cómputo y de tecnología de la información</v>
          </cell>
          <cell r="C143">
            <v>67165897.840000004</v>
          </cell>
          <cell r="D143">
            <v>21268771.640000001</v>
          </cell>
          <cell r="E143">
            <v>12710677.630000001</v>
          </cell>
          <cell r="F143">
            <v>75723991.849999994</v>
          </cell>
        </row>
        <row r="144">
          <cell r="B144" t="str">
            <v>Otros mobiliarios y equipos de administración</v>
          </cell>
          <cell r="C144">
            <v>2239132.2200000002</v>
          </cell>
          <cell r="D144">
            <v>204048.28</v>
          </cell>
          <cell r="E144">
            <v>66726.73</v>
          </cell>
          <cell r="F144">
            <v>2376453.77</v>
          </cell>
        </row>
        <row r="145">
          <cell r="B145" t="str">
            <v>Mobiliario y Equipo Educacional y Recreativo</v>
          </cell>
          <cell r="C145">
            <v>27186195.140000001</v>
          </cell>
          <cell r="D145">
            <v>10113161.710000001</v>
          </cell>
          <cell r="E145">
            <v>2912867.35</v>
          </cell>
          <cell r="F145">
            <v>34386489.5</v>
          </cell>
        </row>
        <row r="146">
          <cell r="B146" t="str">
            <v>Equipos y Aparatos Audiovisuales</v>
          </cell>
          <cell r="C146">
            <v>18614573.68</v>
          </cell>
          <cell r="D146">
            <v>6053573.9800000004</v>
          </cell>
          <cell r="E146">
            <v>1832779.9</v>
          </cell>
          <cell r="F146">
            <v>22835367.760000002</v>
          </cell>
        </row>
        <row r="147">
          <cell r="B147" t="str">
            <v>Aparatos deportivos</v>
          </cell>
          <cell r="C147">
            <v>3846944.03</v>
          </cell>
          <cell r="D147">
            <v>184950.01</v>
          </cell>
          <cell r="E147">
            <v>16336.28</v>
          </cell>
          <cell r="F147">
            <v>4015557.76</v>
          </cell>
        </row>
        <row r="148">
          <cell r="B148" t="str">
            <v>Cámaras Fotográficas y de Video</v>
          </cell>
          <cell r="C148">
            <v>3447328.73</v>
          </cell>
          <cell r="D148">
            <v>1638692.68</v>
          </cell>
          <cell r="E148">
            <v>91356.58</v>
          </cell>
          <cell r="F148">
            <v>4994664.83</v>
          </cell>
        </row>
        <row r="149">
          <cell r="B149" t="str">
            <v>Otro mobiliario y equipo educacional y recreativo</v>
          </cell>
          <cell r="C149">
            <v>1277348.7</v>
          </cell>
          <cell r="D149">
            <v>2235945.04</v>
          </cell>
          <cell r="E149">
            <v>972394.59</v>
          </cell>
          <cell r="F149">
            <v>2540899.15</v>
          </cell>
        </row>
        <row r="150">
          <cell r="B150" t="str">
            <v>Equipo e Instrumental Médico y de Laboratorio</v>
          </cell>
          <cell r="C150">
            <v>919256.21</v>
          </cell>
          <cell r="D150">
            <v>197774</v>
          </cell>
          <cell r="E150">
            <v>45034.04</v>
          </cell>
          <cell r="F150">
            <v>1071996.17</v>
          </cell>
        </row>
        <row r="151">
          <cell r="B151" t="str">
            <v>Equipo Médico y de Laboratorio</v>
          </cell>
          <cell r="C151">
            <v>919256.21</v>
          </cell>
          <cell r="D151">
            <v>197774</v>
          </cell>
          <cell r="E151">
            <v>45034.04</v>
          </cell>
          <cell r="F151">
            <v>1071996.17</v>
          </cell>
        </row>
        <row r="152">
          <cell r="B152" t="str">
            <v>Equipo de Transporte</v>
          </cell>
          <cell r="C152">
            <v>25503479.530000001</v>
          </cell>
          <cell r="D152">
            <v>37620996.75</v>
          </cell>
          <cell r="E152">
            <v>1953573.65</v>
          </cell>
          <cell r="F152">
            <v>61170902.630000003</v>
          </cell>
        </row>
        <row r="153">
          <cell r="B153" t="str">
            <v>Automóviles y Equipo Terrestre</v>
          </cell>
          <cell r="C153">
            <v>19891235.100000001</v>
          </cell>
          <cell r="D153">
            <v>36088086.340000004</v>
          </cell>
          <cell r="E153">
            <v>1877672.63</v>
          </cell>
          <cell r="F153">
            <v>54101648.810000002</v>
          </cell>
        </row>
        <row r="154">
          <cell r="B154" t="str">
            <v>Carrocerías y Remolques</v>
          </cell>
          <cell r="C154">
            <v>498348.29</v>
          </cell>
          <cell r="D154">
            <v>421843.51</v>
          </cell>
          <cell r="E154">
            <v>1</v>
          </cell>
          <cell r="F154">
            <v>920190.8</v>
          </cell>
        </row>
        <row r="155">
          <cell r="B155" t="str">
            <v>Equipo Aeroespacial</v>
          </cell>
          <cell r="C155">
            <v>704290.26</v>
          </cell>
          <cell r="D155">
            <v>0.01</v>
          </cell>
          <cell r="E155">
            <v>0</v>
          </cell>
          <cell r="F155">
            <v>704290.27</v>
          </cell>
        </row>
        <row r="156">
          <cell r="B156" t="str">
            <v>Embarcaciones</v>
          </cell>
          <cell r="C156">
            <v>54088.94</v>
          </cell>
          <cell r="D156">
            <v>134799.4</v>
          </cell>
          <cell r="E156">
            <v>22000</v>
          </cell>
          <cell r="F156">
            <v>166888.34</v>
          </cell>
        </row>
        <row r="157">
          <cell r="B157" t="str">
            <v>Otros equipos de transporte</v>
          </cell>
          <cell r="C157">
            <v>4355516.9400000004</v>
          </cell>
          <cell r="D157">
            <v>976267.49</v>
          </cell>
          <cell r="E157">
            <v>53900.02</v>
          </cell>
          <cell r="F157">
            <v>5277884.41</v>
          </cell>
        </row>
        <row r="158">
          <cell r="B158" t="str">
            <v>Equipo de Defensa y Seguridad</v>
          </cell>
          <cell r="C158">
            <v>51633734.490000002</v>
          </cell>
          <cell r="D158">
            <v>4533606.5</v>
          </cell>
          <cell r="E158">
            <v>1260157.02</v>
          </cell>
          <cell r="F158">
            <v>54907183.969999999</v>
          </cell>
        </row>
        <row r="159">
          <cell r="B159" t="str">
            <v>Equipo de Defensa y Seguridad</v>
          </cell>
          <cell r="C159">
            <v>51633734.490000002</v>
          </cell>
          <cell r="D159">
            <v>4533606.5</v>
          </cell>
          <cell r="E159">
            <v>1260157.02</v>
          </cell>
          <cell r="F159">
            <v>54907183.969999999</v>
          </cell>
        </row>
        <row r="160">
          <cell r="B160" t="str">
            <v>Maquinaria, Otros Equipos y Herramientas</v>
          </cell>
          <cell r="C160">
            <v>99695165.109999999</v>
          </cell>
          <cell r="D160">
            <v>14900580.310000001</v>
          </cell>
          <cell r="E160">
            <v>59827392.530000001</v>
          </cell>
          <cell r="F160">
            <v>54768352.890000001</v>
          </cell>
        </row>
        <row r="161">
          <cell r="B161" t="str">
            <v>Maquinaria y Equipo Agropecuario</v>
          </cell>
          <cell r="C161">
            <v>1103034.96</v>
          </cell>
          <cell r="D161">
            <v>70884.13</v>
          </cell>
          <cell r="E161">
            <v>0</v>
          </cell>
          <cell r="F161">
            <v>1173919.0900000001</v>
          </cell>
        </row>
        <row r="162">
          <cell r="B162" t="str">
            <v>Maquinaria y Equipo Industrial</v>
          </cell>
          <cell r="C162">
            <v>181772.04</v>
          </cell>
          <cell r="D162">
            <v>0</v>
          </cell>
          <cell r="E162">
            <v>42239.99</v>
          </cell>
          <cell r="F162">
            <v>139532.04999999999</v>
          </cell>
        </row>
        <row r="163">
          <cell r="B163" t="str">
            <v>Maquinaria y Equipo de Construcción</v>
          </cell>
          <cell r="C163">
            <v>67053686.659999996</v>
          </cell>
          <cell r="D163">
            <v>837421.86</v>
          </cell>
          <cell r="E163">
            <v>52529138.530000001</v>
          </cell>
          <cell r="F163">
            <v>15361969.99</v>
          </cell>
        </row>
        <row r="164">
          <cell r="B164" t="str">
            <v>Sistemas de Aire Acondicionado, Calefacción y de Refrigeración Industrial y Comercial</v>
          </cell>
          <cell r="C164">
            <v>4393813.47</v>
          </cell>
          <cell r="D164">
            <v>350380.46</v>
          </cell>
          <cell r="E164">
            <v>108318.57</v>
          </cell>
          <cell r="F164">
            <v>4635875.3600000003</v>
          </cell>
        </row>
        <row r="165">
          <cell r="B165" t="str">
            <v>Equipo de Comunicación y Telecomunicación</v>
          </cell>
          <cell r="C165">
            <v>11394978.300000001</v>
          </cell>
          <cell r="D165">
            <v>7326326.5700000003</v>
          </cell>
          <cell r="E165">
            <v>3993400.59</v>
          </cell>
          <cell r="F165">
            <v>14727904.279999999</v>
          </cell>
        </row>
        <row r="166">
          <cell r="B166" t="str">
            <v>Equipos de generación electrica, aparatos y accesorios electricos</v>
          </cell>
          <cell r="C166">
            <v>2844493.38</v>
          </cell>
          <cell r="D166">
            <v>653824.42000000004</v>
          </cell>
          <cell r="E166">
            <v>1552.5</v>
          </cell>
          <cell r="F166">
            <v>3496765.3</v>
          </cell>
        </row>
        <row r="167">
          <cell r="B167" t="str">
            <v>Herramientas Y Maquinas - Herramientas</v>
          </cell>
          <cell r="C167">
            <v>4164092.42</v>
          </cell>
          <cell r="D167">
            <v>860153.3</v>
          </cell>
          <cell r="E167">
            <v>269005.08</v>
          </cell>
          <cell r="F167">
            <v>4755240.6399999997</v>
          </cell>
        </row>
        <row r="168">
          <cell r="B168" t="str">
            <v>Otros Equipos</v>
          </cell>
          <cell r="C168">
            <v>8559293.8800000008</v>
          </cell>
          <cell r="D168">
            <v>4801589.57</v>
          </cell>
          <cell r="E168">
            <v>2883737.27</v>
          </cell>
          <cell r="F168">
            <v>10477146.18</v>
          </cell>
        </row>
        <row r="169">
          <cell r="B169" t="str">
            <v>Colecciones, Obras de Arte y Objetos Valiosos</v>
          </cell>
          <cell r="C169">
            <v>24244</v>
          </cell>
          <cell r="D169">
            <v>0</v>
          </cell>
          <cell r="E169">
            <v>0</v>
          </cell>
          <cell r="F169">
            <v>24244</v>
          </cell>
        </row>
        <row r="170">
          <cell r="B170" t="str">
            <v>Bienes Artisticos Culturales y Cientificos</v>
          </cell>
          <cell r="C170">
            <v>24244</v>
          </cell>
          <cell r="D170">
            <v>0</v>
          </cell>
          <cell r="E170">
            <v>0</v>
          </cell>
          <cell r="F170">
            <v>24244</v>
          </cell>
        </row>
        <row r="171">
          <cell r="B171" t="str">
            <v>Activos Biológicos</v>
          </cell>
          <cell r="C171">
            <v>0</v>
          </cell>
          <cell r="D171">
            <v>12000</v>
          </cell>
          <cell r="E171">
            <v>12000</v>
          </cell>
          <cell r="F171">
            <v>0</v>
          </cell>
        </row>
        <row r="172">
          <cell r="B172" t="str">
            <v>Arboles y Plantas</v>
          </cell>
          <cell r="C172">
            <v>0</v>
          </cell>
          <cell r="D172">
            <v>12000</v>
          </cell>
          <cell r="E172">
            <v>12000</v>
          </cell>
          <cell r="F172">
            <v>0</v>
          </cell>
        </row>
        <row r="173">
          <cell r="B173" t="str">
            <v>Activos Intangibles</v>
          </cell>
          <cell r="C173">
            <v>62608310.939999998</v>
          </cell>
          <cell r="D173">
            <v>3062470.68</v>
          </cell>
          <cell r="E173">
            <v>3299943.17</v>
          </cell>
          <cell r="F173">
            <v>62370838.450000003</v>
          </cell>
        </row>
        <row r="174">
          <cell r="B174" t="str">
            <v>Software</v>
          </cell>
          <cell r="C174">
            <v>51570160.219999999</v>
          </cell>
          <cell r="D174">
            <v>699595.36</v>
          </cell>
          <cell r="E174">
            <v>573460.75</v>
          </cell>
          <cell r="F174">
            <v>51696294.829999998</v>
          </cell>
        </row>
        <row r="175">
          <cell r="B175" t="str">
            <v>Software</v>
          </cell>
          <cell r="C175">
            <v>51570160.219999999</v>
          </cell>
          <cell r="D175">
            <v>699595.36</v>
          </cell>
          <cell r="E175">
            <v>573460.75</v>
          </cell>
          <cell r="F175">
            <v>51696294.829999998</v>
          </cell>
        </row>
        <row r="176">
          <cell r="B176" t="str">
            <v>Patentes, Marcas y Derechos</v>
          </cell>
          <cell r="C176">
            <v>311674.59999999998</v>
          </cell>
          <cell r="D176">
            <v>0</v>
          </cell>
          <cell r="E176">
            <v>311674.59999999998</v>
          </cell>
          <cell r="F176">
            <v>0</v>
          </cell>
        </row>
        <row r="177">
          <cell r="B177" t="str">
            <v>Patentes</v>
          </cell>
          <cell r="C177">
            <v>311674.59999999998</v>
          </cell>
          <cell r="D177">
            <v>0</v>
          </cell>
          <cell r="E177">
            <v>311674.59999999998</v>
          </cell>
          <cell r="F177">
            <v>0</v>
          </cell>
        </row>
        <row r="178">
          <cell r="B178" t="str">
            <v>Licencias</v>
          </cell>
          <cell r="C178">
            <v>10359630.640000001</v>
          </cell>
          <cell r="D178">
            <v>2362875.3199999998</v>
          </cell>
          <cell r="E178">
            <v>2047962.34</v>
          </cell>
          <cell r="F178">
            <v>10674543.619999999</v>
          </cell>
        </row>
        <row r="179">
          <cell r="B179" t="str">
            <v>Licencias Informáticas e Intelectuales</v>
          </cell>
          <cell r="C179">
            <v>10359630.640000001</v>
          </cell>
          <cell r="D179">
            <v>2362875.3199999998</v>
          </cell>
          <cell r="E179">
            <v>2047962.34</v>
          </cell>
          <cell r="F179">
            <v>10674543.619999999</v>
          </cell>
        </row>
        <row r="180">
          <cell r="B180" t="str">
            <v>Otros Activos Intangibles</v>
          </cell>
          <cell r="C180">
            <v>366845.48</v>
          </cell>
          <cell r="D180">
            <v>0</v>
          </cell>
          <cell r="E180">
            <v>366845.48</v>
          </cell>
          <cell r="F180">
            <v>0</v>
          </cell>
        </row>
        <row r="181">
          <cell r="B181" t="str">
            <v>Otros activos intangibles</v>
          </cell>
          <cell r="C181">
            <v>366845.48</v>
          </cell>
          <cell r="D181">
            <v>0</v>
          </cell>
          <cell r="E181">
            <v>366845.48</v>
          </cell>
          <cell r="F181">
            <v>0</v>
          </cell>
        </row>
        <row r="182">
          <cell r="B182" t="str">
            <v>Depreciación, Deterioro y Amortización Acumulada de Bienes</v>
          </cell>
          <cell r="C182">
            <v>-132023097.02</v>
          </cell>
          <cell r="D182">
            <v>5543555.4800000004</v>
          </cell>
          <cell r="E182">
            <v>58122845.530000001</v>
          </cell>
          <cell r="F182">
            <v>-184602387.06999999</v>
          </cell>
        </row>
        <row r="183">
          <cell r="B183" t="str">
            <v>Depreciación Acumulada de Bienes Inmuebles</v>
          </cell>
          <cell r="C183">
            <v>-14295804.66</v>
          </cell>
          <cell r="D183">
            <v>0</v>
          </cell>
          <cell r="E183">
            <v>6742142.0800000001</v>
          </cell>
          <cell r="F183">
            <v>-21037946.739999998</v>
          </cell>
        </row>
        <row r="184">
          <cell r="B184" t="str">
            <v>Edificios No Habitacionales</v>
          </cell>
          <cell r="C184">
            <v>-14295804.66</v>
          </cell>
          <cell r="D184">
            <v>0</v>
          </cell>
          <cell r="E184">
            <v>6742142.0800000001</v>
          </cell>
          <cell r="F184">
            <v>-21037946.739999998</v>
          </cell>
        </row>
        <row r="185">
          <cell r="B185" t="str">
            <v>Depreciación Acumulada de Bienes Muebles</v>
          </cell>
          <cell r="C185">
            <v>-106227736</v>
          </cell>
          <cell r="D185">
            <v>5130563.6900000004</v>
          </cell>
          <cell r="E185">
            <v>45351837.200000003</v>
          </cell>
          <cell r="F185">
            <v>-146449009.50999999</v>
          </cell>
        </row>
        <row r="186">
          <cell r="B186" t="str">
            <v>Mobiliario y Equipo de Administración</v>
          </cell>
          <cell r="C186">
            <v>-39979962.869999997</v>
          </cell>
          <cell r="D186">
            <v>1455645.06</v>
          </cell>
          <cell r="E186">
            <v>20526450.98</v>
          </cell>
          <cell r="F186">
            <v>-59050768.789999999</v>
          </cell>
        </row>
        <row r="187">
          <cell r="B187" t="str">
            <v>Mobiliario y Equipo Educacional y Recreativo</v>
          </cell>
          <cell r="C187">
            <v>-15833680.16</v>
          </cell>
          <cell r="D187">
            <v>396070.72</v>
          </cell>
          <cell r="E187">
            <v>5688927.1900000004</v>
          </cell>
          <cell r="F187">
            <v>-21126536.629999999</v>
          </cell>
        </row>
        <row r="188">
          <cell r="B188" t="str">
            <v>Equipo e Instrumental Medico y de Laboratorio</v>
          </cell>
          <cell r="C188">
            <v>-333291.59000000003</v>
          </cell>
          <cell r="D188">
            <v>15820.2</v>
          </cell>
          <cell r="E188">
            <v>195637.84</v>
          </cell>
          <cell r="F188">
            <v>-513109.23</v>
          </cell>
        </row>
        <row r="189">
          <cell r="B189" t="str">
            <v>Equipo de Transporte</v>
          </cell>
          <cell r="C189">
            <v>-23168687.59</v>
          </cell>
          <cell r="D189">
            <v>1187549.73</v>
          </cell>
          <cell r="E189">
            <v>7615674.75</v>
          </cell>
          <cell r="F189">
            <v>-29596812.609999999</v>
          </cell>
        </row>
        <row r="190">
          <cell r="B190" t="str">
            <v>Equipo de Defensa y Seguridad</v>
          </cell>
          <cell r="C190">
            <v>-14847325.859999999</v>
          </cell>
          <cell r="D190">
            <v>0</v>
          </cell>
          <cell r="E190">
            <v>6817565.1699999999</v>
          </cell>
          <cell r="F190">
            <v>-21664891.030000001</v>
          </cell>
        </row>
        <row r="191">
          <cell r="B191" t="str">
            <v>Maquinaria, Otros Equipos y Herramientas</v>
          </cell>
          <cell r="C191">
            <v>-12064787.93</v>
          </cell>
          <cell r="D191">
            <v>2075477.98</v>
          </cell>
          <cell r="E191">
            <v>4507581.2699999996</v>
          </cell>
          <cell r="F191">
            <v>-14496891.220000001</v>
          </cell>
        </row>
        <row r="192">
          <cell r="B192" t="str">
            <v>Amortización Acumulada de Activos Intangibles</v>
          </cell>
          <cell r="C192">
            <v>-11499556.359999999</v>
          </cell>
          <cell r="D192">
            <v>412991.79</v>
          </cell>
          <cell r="E192">
            <v>6028866.25</v>
          </cell>
          <cell r="F192">
            <v>-17115430.82</v>
          </cell>
        </row>
        <row r="193">
          <cell r="B193" t="str">
            <v>Software</v>
          </cell>
          <cell r="C193">
            <v>-9028973.2100000009</v>
          </cell>
          <cell r="D193">
            <v>337324.04</v>
          </cell>
          <cell r="E193">
            <v>5146783.78</v>
          </cell>
          <cell r="F193">
            <v>-13838432.949999999</v>
          </cell>
        </row>
        <row r="194">
          <cell r="B194" t="str">
            <v>Licencias</v>
          </cell>
          <cell r="C194">
            <v>-2470583.15</v>
          </cell>
          <cell r="D194">
            <v>75667.75</v>
          </cell>
          <cell r="E194">
            <v>882082.47</v>
          </cell>
          <cell r="F194">
            <v>-3276997.87</v>
          </cell>
        </row>
        <row r="195">
          <cell r="B195" t="str">
            <v>PASIVO</v>
          </cell>
          <cell r="C195">
            <v>133911945.77</v>
          </cell>
          <cell r="D195">
            <v>2233890817.6199999</v>
          </cell>
          <cell r="E195">
            <v>2218430949.1199999</v>
          </cell>
          <cell r="F195">
            <v>118452077.27</v>
          </cell>
        </row>
        <row r="196">
          <cell r="B196" t="str">
            <v>PASIVO CIRCULANTE</v>
          </cell>
          <cell r="C196">
            <v>89608905.769999996</v>
          </cell>
          <cell r="D196">
            <v>2224477881.3499999</v>
          </cell>
          <cell r="E196">
            <v>2213647177.29</v>
          </cell>
          <cell r="F196">
            <v>78778201.709999993</v>
          </cell>
        </row>
        <row r="197">
          <cell r="B197" t="str">
            <v>Cuentas por Pagar a Corto Plazo</v>
          </cell>
          <cell r="C197">
            <v>56974719.700000003</v>
          </cell>
          <cell r="D197">
            <v>2014512329.1800001</v>
          </cell>
          <cell r="E197">
            <v>1987186253.9300001</v>
          </cell>
          <cell r="F197">
            <v>29648644.449999999</v>
          </cell>
        </row>
        <row r="198">
          <cell r="B198" t="str">
            <v>Servicios Personales por Pagar a Corto Plazo</v>
          </cell>
          <cell r="C198">
            <v>3736666.67</v>
          </cell>
          <cell r="D198">
            <v>440181884.27999997</v>
          </cell>
          <cell r="E198">
            <v>440028550.94</v>
          </cell>
          <cell r="F198">
            <v>3583333.33</v>
          </cell>
        </row>
        <row r="199">
          <cell r="B199" t="str">
            <v>Proveedores por Pagar a Corto Plazo</v>
          </cell>
          <cell r="C199">
            <v>35953213.049999997</v>
          </cell>
          <cell r="D199">
            <v>834364348.16999996</v>
          </cell>
          <cell r="E199">
            <v>820035359.91999996</v>
          </cell>
          <cell r="F199">
            <v>21624224.800000001</v>
          </cell>
        </row>
        <row r="200">
          <cell r="B200" t="str">
            <v>Contratistas por Obras Públicas por Pagar a Corto Plazo</v>
          </cell>
          <cell r="C200">
            <v>0</v>
          </cell>
          <cell r="D200">
            <v>155884566.58000001</v>
          </cell>
          <cell r="E200">
            <v>155884566.58000001</v>
          </cell>
          <cell r="F200">
            <v>0</v>
          </cell>
        </row>
        <row r="201">
          <cell r="B201" t="str">
            <v>Transferencias Otorgadas por Pagar a Corto Plazo</v>
          </cell>
          <cell r="C201">
            <v>108000</v>
          </cell>
          <cell r="D201">
            <v>49194908.950000003</v>
          </cell>
          <cell r="E201">
            <v>49235408.950000003</v>
          </cell>
          <cell r="F201">
            <v>148500</v>
          </cell>
        </row>
        <row r="202">
          <cell r="B202" t="str">
            <v>Intereses, Comisiones y Otros Gastos de la Deuda Pública por Pagar a Corto Plazo</v>
          </cell>
          <cell r="C202">
            <v>0</v>
          </cell>
          <cell r="D202">
            <v>3390318.14</v>
          </cell>
          <cell r="E202">
            <v>3390318.14</v>
          </cell>
          <cell r="F202">
            <v>0</v>
          </cell>
        </row>
        <row r="203">
          <cell r="B203" t="str">
            <v>Retenciones y Contribuciones por Pagar a Corto Plazo</v>
          </cell>
          <cell r="C203">
            <v>1048367.68</v>
          </cell>
          <cell r="D203">
            <v>150545648.00999999</v>
          </cell>
          <cell r="E203">
            <v>150847991.16999999</v>
          </cell>
          <cell r="F203">
            <v>1350710.84</v>
          </cell>
        </row>
        <row r="204">
          <cell r="B204" t="str">
            <v>Retencion 10%  Honorarios GC</v>
          </cell>
          <cell r="C204">
            <v>12929</v>
          </cell>
          <cell r="D204">
            <v>4553367.8600000003</v>
          </cell>
          <cell r="E204">
            <v>4579031.16</v>
          </cell>
          <cell r="F204">
            <v>38592.300000000003</v>
          </cell>
        </row>
        <row r="205">
          <cell r="B205" t="str">
            <v>Retencion 10%  Arrendamiento GC</v>
          </cell>
          <cell r="C205">
            <v>2000</v>
          </cell>
          <cell r="D205">
            <v>286440.56</v>
          </cell>
          <cell r="E205">
            <v>284440.56</v>
          </cell>
          <cell r="F205">
            <v>0</v>
          </cell>
        </row>
        <row r="206">
          <cell r="B206" t="str">
            <v>Retencion de isr  Empleados GC</v>
          </cell>
          <cell r="C206">
            <v>0</v>
          </cell>
          <cell r="D206">
            <v>97796144.420000002</v>
          </cell>
          <cell r="E206">
            <v>97796144.420000002</v>
          </cell>
          <cell r="F206">
            <v>0</v>
          </cell>
        </row>
        <row r="207">
          <cell r="B207" t="str">
            <v>Retencion de iss Empleados GC Provision</v>
          </cell>
          <cell r="C207">
            <v>1030913.44</v>
          </cell>
          <cell r="D207">
            <v>533135.18000000005</v>
          </cell>
          <cell r="E207">
            <v>752838.9</v>
          </cell>
          <cell r="F207">
            <v>1250617.1599999999</v>
          </cell>
        </row>
        <row r="208">
          <cell r="B208" t="str">
            <v>Retencion de iss Empleados Forta Provision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B209" t="str">
            <v>Colegio De Ingenieros Ret. 2 Al Millar</v>
          </cell>
          <cell r="C209">
            <v>450.6</v>
          </cell>
          <cell r="D209">
            <v>169747.06</v>
          </cell>
          <cell r="E209">
            <v>169296.46</v>
          </cell>
          <cell r="F209">
            <v>0</v>
          </cell>
        </row>
        <row r="210">
          <cell r="B210" t="str">
            <v>Retencion 5 Al Millar C.M.I.C</v>
          </cell>
          <cell r="C210">
            <v>0</v>
          </cell>
          <cell r="D210">
            <v>341211.34</v>
          </cell>
          <cell r="E210">
            <v>342002.82</v>
          </cell>
          <cell r="F210">
            <v>791.48</v>
          </cell>
        </row>
        <row r="211">
          <cell r="B211" t="str">
            <v>2% Federacion</v>
          </cell>
          <cell r="C211">
            <v>0</v>
          </cell>
          <cell r="D211">
            <v>4118.88</v>
          </cell>
          <cell r="E211">
            <v>4118.88</v>
          </cell>
          <cell r="F211">
            <v>0</v>
          </cell>
        </row>
        <row r="212">
          <cell r="B212" t="str">
            <v>Estado 8%</v>
          </cell>
          <cell r="C212">
            <v>0</v>
          </cell>
          <cell r="D212">
            <v>16475.490000000002</v>
          </cell>
          <cell r="E212">
            <v>16475.490000000002</v>
          </cell>
          <cell r="F212">
            <v>0</v>
          </cell>
        </row>
        <row r="213">
          <cell r="B213" t="str">
            <v>Fondo Ahorro Municipio Sindicato</v>
          </cell>
          <cell r="C213">
            <v>2074.64</v>
          </cell>
          <cell r="D213">
            <v>10587650.41</v>
          </cell>
          <cell r="E213">
            <v>10646285.66</v>
          </cell>
          <cell r="F213">
            <v>60709.89</v>
          </cell>
        </row>
        <row r="214">
          <cell r="B214" t="str">
            <v>Caja Inmaculada</v>
          </cell>
          <cell r="C214">
            <v>0</v>
          </cell>
          <cell r="D214">
            <v>17293436.5</v>
          </cell>
          <cell r="E214">
            <v>17293436.5</v>
          </cell>
          <cell r="F214">
            <v>0</v>
          </cell>
        </row>
        <row r="215">
          <cell r="B215" t="str">
            <v>Aport. Ayuda Social Sindicalizados</v>
          </cell>
          <cell r="C215">
            <v>0</v>
          </cell>
          <cell r="D215">
            <v>583673.62</v>
          </cell>
          <cell r="E215">
            <v>583673.62</v>
          </cell>
          <cell r="F215">
            <v>0</v>
          </cell>
        </row>
        <row r="216">
          <cell r="B216" t="str">
            <v>Seguros Metlife Mexico, S.A.</v>
          </cell>
          <cell r="C216">
            <v>0</v>
          </cell>
          <cell r="D216">
            <v>354093.47</v>
          </cell>
          <cell r="E216">
            <v>354093.47</v>
          </cell>
          <cell r="F216">
            <v>0</v>
          </cell>
        </row>
        <row r="217">
          <cell r="B217" t="str">
            <v>Seguros Argos S.A. De C.V.</v>
          </cell>
          <cell r="C217">
            <v>0</v>
          </cell>
          <cell r="D217">
            <v>102022.45</v>
          </cell>
          <cell r="E217">
            <v>102022.45</v>
          </cell>
          <cell r="F217">
            <v>0</v>
          </cell>
        </row>
        <row r="218">
          <cell r="B218" t="str">
            <v>Cuota Sindical</v>
          </cell>
          <cell r="C218">
            <v>0</v>
          </cell>
          <cell r="D218">
            <v>435361.79</v>
          </cell>
          <cell r="E218">
            <v>435361.79</v>
          </cell>
          <cell r="F218">
            <v>0</v>
          </cell>
        </row>
        <row r="219">
          <cell r="B219" t="str">
            <v>Administradora De Caja Bienestar Sa De C.V.</v>
          </cell>
          <cell r="C219">
            <v>0</v>
          </cell>
          <cell r="D219">
            <v>633262.63</v>
          </cell>
          <cell r="E219">
            <v>633262.63</v>
          </cell>
          <cell r="F219">
            <v>0</v>
          </cell>
        </row>
        <row r="220">
          <cell r="B220" t="str">
            <v>Prestamo Sindicato</v>
          </cell>
          <cell r="C220">
            <v>0</v>
          </cell>
          <cell r="D220">
            <v>515113.7</v>
          </cell>
          <cell r="E220">
            <v>515113.7</v>
          </cell>
          <cell r="F220">
            <v>0</v>
          </cell>
        </row>
        <row r="221">
          <cell r="B221" t="str">
            <v>Prestamo Caja Gonzalo Vega, S.C.L.</v>
          </cell>
          <cell r="C221">
            <v>0</v>
          </cell>
          <cell r="D221">
            <v>9017361</v>
          </cell>
          <cell r="E221">
            <v>9017361</v>
          </cell>
          <cell r="F221">
            <v>0</v>
          </cell>
        </row>
        <row r="222">
          <cell r="B222" t="str">
            <v>Seguros El Potosi S.A.</v>
          </cell>
          <cell r="C222">
            <v>0</v>
          </cell>
          <cell r="D222">
            <v>1005161.43</v>
          </cell>
          <cell r="E222">
            <v>1005161.43</v>
          </cell>
          <cell r="F222">
            <v>0</v>
          </cell>
        </row>
        <row r="223">
          <cell r="B223" t="str">
            <v>Pension Alimenticia</v>
          </cell>
          <cell r="C223">
            <v>0</v>
          </cell>
          <cell r="D223">
            <v>5280953.0199999996</v>
          </cell>
          <cell r="E223">
            <v>5280953.03</v>
          </cell>
          <cell r="F223">
            <v>0.01</v>
          </cell>
        </row>
        <row r="224">
          <cell r="B224" t="str">
            <v>Polideportivo Candiles SAPI DE CV Directo</v>
          </cell>
          <cell r="C224">
            <v>0</v>
          </cell>
          <cell r="D224">
            <v>274.45</v>
          </cell>
          <cell r="E224">
            <v>274.45</v>
          </cell>
          <cell r="F224">
            <v>0</v>
          </cell>
        </row>
        <row r="225">
          <cell r="B225" t="str">
            <v>IMPULSORA PROMOBIEN, S.A. DE C.V</v>
          </cell>
          <cell r="C225">
            <v>0</v>
          </cell>
          <cell r="D225">
            <v>909682.31</v>
          </cell>
          <cell r="E225">
            <v>909682.31</v>
          </cell>
          <cell r="F225">
            <v>0</v>
          </cell>
        </row>
        <row r="226">
          <cell r="B226" t="str">
            <v>URIKUR INTERNATIONAL S.A.P.I. DE C.V.</v>
          </cell>
          <cell r="C226">
            <v>0</v>
          </cell>
          <cell r="D226">
            <v>87852</v>
          </cell>
          <cell r="E226">
            <v>87852</v>
          </cell>
          <cell r="F226">
            <v>0</v>
          </cell>
        </row>
        <row r="227">
          <cell r="B227" t="str">
            <v>BADILLO OLVERA IVAN</v>
          </cell>
          <cell r="C227">
            <v>0</v>
          </cell>
          <cell r="D227">
            <v>2600</v>
          </cell>
          <cell r="E227">
            <v>2600</v>
          </cell>
          <cell r="F227">
            <v>0</v>
          </cell>
        </row>
        <row r="228">
          <cell r="B228" t="str">
            <v>Juicio Mercantil</v>
          </cell>
          <cell r="C228">
            <v>0</v>
          </cell>
          <cell r="D228">
            <v>36508.44</v>
          </cell>
          <cell r="E228">
            <v>36508.44</v>
          </cell>
          <cell r="F228">
            <v>0</v>
          </cell>
        </row>
        <row r="229">
          <cell r="B229" t="str">
            <v>Devoluciones de la Ley de Ingresos por Pagar a Corto Plazo</v>
          </cell>
          <cell r="C229">
            <v>52753.8</v>
          </cell>
          <cell r="D229">
            <v>1018221.1</v>
          </cell>
          <cell r="E229">
            <v>965467.3</v>
          </cell>
          <cell r="F229">
            <v>0</v>
          </cell>
        </row>
        <row r="230">
          <cell r="B230" t="str">
            <v>Otras Cuentas por Pagar a Corto Plazo</v>
          </cell>
          <cell r="C230">
            <v>16075718.5</v>
          </cell>
          <cell r="D230">
            <v>379932433.94999999</v>
          </cell>
          <cell r="E230">
            <v>366798590.93000001</v>
          </cell>
          <cell r="F230">
            <v>2941875.48</v>
          </cell>
        </row>
        <row r="231">
          <cell r="B231" t="str">
            <v>Otras Cuentas por Pagar a Corto Plazo</v>
          </cell>
          <cell r="C231">
            <v>16075718.5</v>
          </cell>
          <cell r="D231">
            <v>377163795.17000002</v>
          </cell>
          <cell r="E231">
            <v>363776546.01999998</v>
          </cell>
          <cell r="F231">
            <v>2688469.35</v>
          </cell>
        </row>
        <row r="232">
          <cell r="B232" t="str">
            <v>Retencion por Servicios de Emergencia</v>
          </cell>
          <cell r="C232">
            <v>0</v>
          </cell>
          <cell r="D232">
            <v>1040130</v>
          </cell>
          <cell r="E232">
            <v>1040130</v>
          </cell>
          <cell r="F232">
            <v>0</v>
          </cell>
        </row>
        <row r="233">
          <cell r="B233" t="str">
            <v>Retencion Precautoria de Obras</v>
          </cell>
          <cell r="C233">
            <v>0</v>
          </cell>
          <cell r="D233">
            <v>1005.67</v>
          </cell>
          <cell r="E233">
            <v>1005.67</v>
          </cell>
          <cell r="F233">
            <v>0</v>
          </cell>
        </row>
        <row r="234">
          <cell r="B234" t="str">
            <v>Comisión Federal de Electricidad (DAP)</v>
          </cell>
          <cell r="C234">
            <v>0</v>
          </cell>
          <cell r="D234">
            <v>211200.28</v>
          </cell>
          <cell r="E234">
            <v>211200.28</v>
          </cell>
          <cell r="F234">
            <v>0</v>
          </cell>
        </row>
        <row r="235">
          <cell r="B235" t="str">
            <v>Retención por servicios de atención, erradicación de la violencia contra las mujeres y transversalización de la igualdad de género</v>
          </cell>
          <cell r="C235">
            <v>0</v>
          </cell>
          <cell r="D235">
            <v>100152</v>
          </cell>
          <cell r="E235">
            <v>101673</v>
          </cell>
          <cell r="F235">
            <v>1521</v>
          </cell>
        </row>
        <row r="236">
          <cell r="B236" t="str">
            <v>Retención por protección ambiental y cambio climático</v>
          </cell>
          <cell r="C236">
            <v>0</v>
          </cell>
          <cell r="D236">
            <v>630235</v>
          </cell>
          <cell r="E236">
            <v>630235</v>
          </cell>
          <cell r="F236">
            <v>0</v>
          </cell>
        </row>
        <row r="237">
          <cell r="B237" t="str">
            <v>Programa de Agroquimicos CESAVEQ</v>
          </cell>
          <cell r="C237">
            <v>0</v>
          </cell>
          <cell r="D237">
            <v>648714</v>
          </cell>
          <cell r="E237">
            <v>648714</v>
          </cell>
          <cell r="F237">
            <v>0</v>
          </cell>
        </row>
        <row r="238">
          <cell r="B238" t="str">
            <v>Derechos por Servicios Extraordinarios</v>
          </cell>
          <cell r="C238">
            <v>0</v>
          </cell>
          <cell r="D238">
            <v>137201.82999999999</v>
          </cell>
          <cell r="E238">
            <v>139079.96</v>
          </cell>
          <cell r="F238">
            <v>1878.13</v>
          </cell>
        </row>
        <row r="239">
          <cell r="B239" t="str">
            <v>Fondo de protección, aseguramiento de la sanidad animal y otorgamiento de la garantia del bienestra animal del Municipio de Corregidora.</v>
          </cell>
          <cell r="C239">
            <v>0</v>
          </cell>
          <cell r="D239">
            <v>0</v>
          </cell>
          <cell r="E239">
            <v>7</v>
          </cell>
          <cell r="F239">
            <v>7</v>
          </cell>
        </row>
        <row r="240">
          <cell r="B240" t="str">
            <v>Convenio Modificatorio SAY/DJ/229/2020</v>
          </cell>
          <cell r="C240">
            <v>0</v>
          </cell>
          <cell r="D240">
            <v>0</v>
          </cell>
          <cell r="E240">
            <v>250000</v>
          </cell>
          <cell r="F240">
            <v>250000</v>
          </cell>
        </row>
        <row r="241">
          <cell r="B241" t="str">
            <v>Porción a Corto Plazo de la Deuda Pública a Largo Plazo</v>
          </cell>
          <cell r="C241">
            <v>7818180</v>
          </cell>
          <cell r="D241">
            <v>7818180</v>
          </cell>
          <cell r="E241">
            <v>7818180</v>
          </cell>
          <cell r="F241">
            <v>7818180</v>
          </cell>
        </row>
        <row r="242">
          <cell r="B242" t="str">
            <v>Porción a Corto Plazo de la Deuda Pública Interna</v>
          </cell>
          <cell r="C242">
            <v>7818180</v>
          </cell>
          <cell r="D242">
            <v>7818180</v>
          </cell>
          <cell r="E242">
            <v>7818180</v>
          </cell>
          <cell r="F242">
            <v>7818180</v>
          </cell>
        </row>
        <row r="243">
          <cell r="B243" t="str">
            <v>Porción a Corto Plazo de los Prestamos de la Deuda Pública Interna</v>
          </cell>
          <cell r="C243">
            <v>7818180</v>
          </cell>
          <cell r="D243">
            <v>7818180</v>
          </cell>
          <cell r="E243">
            <v>7818180</v>
          </cell>
          <cell r="F243">
            <v>7818180</v>
          </cell>
        </row>
        <row r="244">
          <cell r="B244" t="str">
            <v>Banco Mercantil del Norte S.A.</v>
          </cell>
          <cell r="C244">
            <v>7818180</v>
          </cell>
          <cell r="D244">
            <v>7818180</v>
          </cell>
          <cell r="E244">
            <v>7818180</v>
          </cell>
          <cell r="F244">
            <v>7818180</v>
          </cell>
        </row>
        <row r="245">
          <cell r="B245" t="str">
            <v>Provisiones a Corto Plazo</v>
          </cell>
          <cell r="C245">
            <v>24816006.07</v>
          </cell>
          <cell r="D245">
            <v>198510003.81</v>
          </cell>
          <cell r="E245">
            <v>214476660</v>
          </cell>
          <cell r="F245">
            <v>40782662.259999998</v>
          </cell>
        </row>
        <row r="246">
          <cell r="B246" t="str">
            <v>Provisión para Demandas y Juicios a Corto Plazo</v>
          </cell>
          <cell r="C246">
            <v>12094047.619999999</v>
          </cell>
          <cell r="D246">
            <v>20037212.210000001</v>
          </cell>
          <cell r="E246">
            <v>17749968.039999999</v>
          </cell>
          <cell r="F246">
            <v>9806803.4499999993</v>
          </cell>
        </row>
        <row r="247">
          <cell r="B247" t="str">
            <v>Provision Demandas y Juicios a Corto Plazo Fiscales</v>
          </cell>
          <cell r="C247">
            <v>12094047.619999999</v>
          </cell>
          <cell r="D247">
            <v>15218512.25</v>
          </cell>
          <cell r="E247">
            <v>4388403.4000000004</v>
          </cell>
          <cell r="F247">
            <v>1263938.77</v>
          </cell>
        </row>
        <row r="248">
          <cell r="B248" t="str">
            <v>Provision Demandas y Juicios a Corto Plazo Laborales</v>
          </cell>
          <cell r="C248">
            <v>0</v>
          </cell>
          <cell r="D248">
            <v>4506679.6100000003</v>
          </cell>
          <cell r="E248">
            <v>12983216.779999999</v>
          </cell>
          <cell r="F248">
            <v>8476537.1699999999</v>
          </cell>
        </row>
        <row r="249">
          <cell r="B249" t="str">
            <v>Provision Demandas y Juicios a Corto Plazo de Responsabilidad Patrimonial</v>
          </cell>
          <cell r="C249">
            <v>0</v>
          </cell>
          <cell r="D249">
            <v>312020.34999999998</v>
          </cell>
          <cell r="E249">
            <v>378347.86</v>
          </cell>
          <cell r="F249">
            <v>66327.509999999995</v>
          </cell>
        </row>
        <row r="250">
          <cell r="B250" t="str">
            <v>Otras Provisiones a Corto Plazo</v>
          </cell>
          <cell r="C250">
            <v>12721958.449999999</v>
          </cell>
          <cell r="D250">
            <v>178472791.59999999</v>
          </cell>
          <cell r="E250">
            <v>196726691.96000001</v>
          </cell>
          <cell r="F250">
            <v>30975858.809999999</v>
          </cell>
        </row>
        <row r="251">
          <cell r="B251" t="str">
            <v>Provision Aguinaldo Gasto Corriente</v>
          </cell>
          <cell r="C251">
            <v>0</v>
          </cell>
          <cell r="D251">
            <v>50653177.189999998</v>
          </cell>
          <cell r="E251">
            <v>50653177.189999998</v>
          </cell>
          <cell r="F251">
            <v>0</v>
          </cell>
        </row>
        <row r="252">
          <cell r="B252" t="str">
            <v>Provision Prima Vacacional Gasto Corriente</v>
          </cell>
          <cell r="C252">
            <v>0</v>
          </cell>
          <cell r="D252">
            <v>11768464.130000001</v>
          </cell>
          <cell r="E252">
            <v>11768464.130000001</v>
          </cell>
          <cell r="F252">
            <v>0</v>
          </cell>
        </row>
        <row r="253">
          <cell r="B253" t="str">
            <v>Provision Impuesto S Nomina Gto Corriente</v>
          </cell>
          <cell r="C253">
            <v>0</v>
          </cell>
          <cell r="D253">
            <v>7232916.4199999999</v>
          </cell>
          <cell r="E253">
            <v>7232916.4199999999</v>
          </cell>
          <cell r="F253">
            <v>0</v>
          </cell>
        </row>
        <row r="254">
          <cell r="B254" t="str">
            <v>Provision Aguinaldo Participaciones 2020</v>
          </cell>
          <cell r="C254">
            <v>0</v>
          </cell>
          <cell r="D254">
            <v>76562601.359999999</v>
          </cell>
          <cell r="E254">
            <v>76562601.359999999</v>
          </cell>
          <cell r="F254">
            <v>0</v>
          </cell>
        </row>
        <row r="255">
          <cell r="B255" t="str">
            <v>Provision Prima Vacacional Participaciones 2020</v>
          </cell>
          <cell r="C255">
            <v>0</v>
          </cell>
          <cell r="D255">
            <v>21613056.48</v>
          </cell>
          <cell r="E255">
            <v>21613056.48</v>
          </cell>
          <cell r="F255">
            <v>0</v>
          </cell>
        </row>
        <row r="256">
          <cell r="B256" t="str">
            <v>Provision ISN Participaciones 2020</v>
          </cell>
          <cell r="C256">
            <v>0</v>
          </cell>
          <cell r="D256">
            <v>10057816.76</v>
          </cell>
          <cell r="E256">
            <v>10057816.76</v>
          </cell>
          <cell r="F256">
            <v>0</v>
          </cell>
        </row>
        <row r="257">
          <cell r="B257" t="str">
            <v>Provision de Pasivos Derivados de Relaciones Laborales</v>
          </cell>
          <cell r="C257">
            <v>12721958.449999999</v>
          </cell>
          <cell r="D257">
            <v>584759.26</v>
          </cell>
          <cell r="E257">
            <v>18838659.620000001</v>
          </cell>
          <cell r="F257">
            <v>30975858.809999999</v>
          </cell>
        </row>
        <row r="258">
          <cell r="B258" t="str">
            <v>Otros Pasivos a Corto Plazo</v>
          </cell>
          <cell r="C258">
            <v>0</v>
          </cell>
          <cell r="D258">
            <v>3637368.36</v>
          </cell>
          <cell r="E258">
            <v>4166083.36</v>
          </cell>
          <cell r="F258">
            <v>528715</v>
          </cell>
        </row>
        <row r="259">
          <cell r="B259" t="str">
            <v>Ingresos por Clasificar</v>
          </cell>
          <cell r="C259">
            <v>0</v>
          </cell>
          <cell r="D259">
            <v>3637368.36</v>
          </cell>
          <cell r="E259">
            <v>3637368.36</v>
          </cell>
          <cell r="F259">
            <v>0</v>
          </cell>
        </row>
        <row r="260">
          <cell r="B260" t="str">
            <v>Otros Pasivos Circulantes</v>
          </cell>
          <cell r="C260">
            <v>0</v>
          </cell>
          <cell r="D260">
            <v>0</v>
          </cell>
          <cell r="E260">
            <v>528715</v>
          </cell>
          <cell r="F260">
            <v>528715</v>
          </cell>
        </row>
        <row r="261">
          <cell r="B261" t="str">
            <v>Ingresos por Clasificar Derivados de Ley de Ingresos 2021</v>
          </cell>
          <cell r="C261">
            <v>0</v>
          </cell>
          <cell r="D261">
            <v>0</v>
          </cell>
          <cell r="E261">
            <v>528715</v>
          </cell>
          <cell r="F261">
            <v>528715</v>
          </cell>
        </row>
        <row r="262">
          <cell r="B262" t="str">
            <v>PASIVO NO CIRCULANTE</v>
          </cell>
          <cell r="C262">
            <v>44303040</v>
          </cell>
          <cell r="D262">
            <v>9412936.2699999996</v>
          </cell>
          <cell r="E262">
            <v>4783771.83</v>
          </cell>
          <cell r="F262">
            <v>39673875.560000002</v>
          </cell>
        </row>
        <row r="263">
          <cell r="B263" t="str">
            <v>Deuda Pública a Largo Plazo</v>
          </cell>
          <cell r="C263">
            <v>44303040</v>
          </cell>
          <cell r="D263">
            <v>7818180</v>
          </cell>
          <cell r="E263">
            <v>0</v>
          </cell>
          <cell r="F263">
            <v>36484860</v>
          </cell>
        </row>
        <row r="264">
          <cell r="B264" t="str">
            <v>Préstamos de la Deuda Pública Interna por Pagar a Largo Plazo</v>
          </cell>
          <cell r="C264">
            <v>44303040</v>
          </cell>
          <cell r="D264">
            <v>7818180</v>
          </cell>
          <cell r="E264">
            <v>0</v>
          </cell>
          <cell r="F264">
            <v>36484860</v>
          </cell>
        </row>
        <row r="265">
          <cell r="B265" t="str">
            <v>Banco Mercantil del Norte SA</v>
          </cell>
          <cell r="C265">
            <v>44303040</v>
          </cell>
          <cell r="D265">
            <v>7818180</v>
          </cell>
          <cell r="E265">
            <v>0</v>
          </cell>
          <cell r="F265">
            <v>36484860</v>
          </cell>
        </row>
        <row r="266">
          <cell r="B266" t="str">
            <v>Provisiones a Largo Plazo</v>
          </cell>
          <cell r="C266">
            <v>0</v>
          </cell>
          <cell r="D266">
            <v>1594756.27</v>
          </cell>
          <cell r="E266">
            <v>4783771.83</v>
          </cell>
          <cell r="F266">
            <v>3189015.56</v>
          </cell>
        </row>
        <row r="267">
          <cell r="B267" t="str">
            <v>Provisión para Demandas y Juicios a Largo Plazo</v>
          </cell>
          <cell r="C267">
            <v>0</v>
          </cell>
          <cell r="D267">
            <v>1594756.27</v>
          </cell>
          <cell r="E267">
            <v>4783771.83</v>
          </cell>
          <cell r="F267">
            <v>3189015.56</v>
          </cell>
        </row>
        <row r="268">
          <cell r="B268" t="str">
            <v>HACIENDA PÚBLICA/ PATRIMONIO</v>
          </cell>
          <cell r="C268">
            <v>2532047528.75</v>
          </cell>
          <cell r="D268">
            <v>156272734.84</v>
          </cell>
          <cell r="E268">
            <v>277819315.31</v>
          </cell>
          <cell r="F268">
            <v>2653594109.2199998</v>
          </cell>
        </row>
        <row r="269">
          <cell r="B269" t="str">
            <v>HACIENDA PÚBLICA/PATRIMONIO CONTRIBUIDO</v>
          </cell>
          <cell r="C269">
            <v>863660970.65999997</v>
          </cell>
          <cell r="D269">
            <v>14960157.84</v>
          </cell>
          <cell r="E269">
            <v>244912809.41999999</v>
          </cell>
          <cell r="F269">
            <v>1093613622.24</v>
          </cell>
        </row>
        <row r="270">
          <cell r="B270" t="str">
            <v>Aportaciones</v>
          </cell>
          <cell r="C270">
            <v>1160792.51</v>
          </cell>
          <cell r="D270">
            <v>0</v>
          </cell>
          <cell r="E270">
            <v>0</v>
          </cell>
          <cell r="F270">
            <v>1160792.51</v>
          </cell>
        </row>
        <row r="271">
          <cell r="B271" t="str">
            <v>Donaciones de Capital</v>
          </cell>
          <cell r="C271">
            <v>862500178.14999998</v>
          </cell>
          <cell r="D271">
            <v>14960157.84</v>
          </cell>
          <cell r="E271">
            <v>244912809.41999999</v>
          </cell>
          <cell r="F271">
            <v>1092452829.73</v>
          </cell>
        </row>
        <row r="272">
          <cell r="B272" t="str">
            <v>HACIENDA PÚBLICA /PATRIMONIO GENERADO</v>
          </cell>
          <cell r="C272">
            <v>1668386558.0899999</v>
          </cell>
          <cell r="D272">
            <v>141312577</v>
          </cell>
          <cell r="E272">
            <v>32906505.890000001</v>
          </cell>
          <cell r="F272">
            <v>1559980486.98</v>
          </cell>
        </row>
        <row r="273">
          <cell r="B273" t="str">
            <v>Resultados del Ejercicio (Ahorro/ Desahorro)</v>
          </cell>
          <cell r="C273">
            <v>0</v>
          </cell>
          <cell r="D273">
            <v>7973</v>
          </cell>
          <cell r="E273">
            <v>7973</v>
          </cell>
          <cell r="F273">
            <v>0</v>
          </cell>
        </row>
        <row r="274">
          <cell r="B274" t="str">
            <v>Resultados del Ejercicio 2019 (Ahorro/ Desahorro)</v>
          </cell>
          <cell r="C274">
            <v>0</v>
          </cell>
          <cell r="D274">
            <v>7973</v>
          </cell>
          <cell r="E274">
            <v>7973</v>
          </cell>
          <cell r="F274">
            <v>0</v>
          </cell>
        </row>
        <row r="275">
          <cell r="B275" t="str">
            <v>Resultados de Ejercicios Anteriores</v>
          </cell>
          <cell r="C275">
            <v>1665399245.3900001</v>
          </cell>
          <cell r="D275">
            <v>131213773.2</v>
          </cell>
          <cell r="E275">
            <v>20298625.859999999</v>
          </cell>
          <cell r="F275">
            <v>1554484098.05</v>
          </cell>
        </row>
        <row r="276">
          <cell r="B276" t="str">
            <v>resultados de ejercicios anteriores</v>
          </cell>
          <cell r="C276">
            <v>928441369.23000002</v>
          </cell>
          <cell r="D276">
            <v>8751105.1999999993</v>
          </cell>
          <cell r="E276">
            <v>6177022.5700000003</v>
          </cell>
          <cell r="F276">
            <v>925867286.60000002</v>
          </cell>
        </row>
        <row r="277">
          <cell r="B277" t="str">
            <v>resultado de ejercicio 2014</v>
          </cell>
          <cell r="C277">
            <v>6094579.5700000003</v>
          </cell>
          <cell r="D277">
            <v>6094579.5700000003</v>
          </cell>
          <cell r="E277">
            <v>0</v>
          </cell>
          <cell r="F277">
            <v>0</v>
          </cell>
        </row>
        <row r="278">
          <cell r="B278" t="str">
            <v>resultado de ejercicio 2015</v>
          </cell>
          <cell r="C278">
            <v>150071051.72999999</v>
          </cell>
          <cell r="D278">
            <v>0</v>
          </cell>
          <cell r="E278">
            <v>0</v>
          </cell>
          <cell r="F278">
            <v>150071051.72999999</v>
          </cell>
        </row>
        <row r="279">
          <cell r="B279" t="str">
            <v>resultado de ejercicio 2016</v>
          </cell>
          <cell r="C279">
            <v>177142810.05000001</v>
          </cell>
          <cell r="D279">
            <v>185300</v>
          </cell>
          <cell r="E279">
            <v>1882058.92</v>
          </cell>
          <cell r="F279">
            <v>178839568.97</v>
          </cell>
        </row>
        <row r="280">
          <cell r="B280" t="str">
            <v>resultado de ejercicio 2017</v>
          </cell>
          <cell r="C280">
            <v>-91260746.890000001</v>
          </cell>
          <cell r="D280">
            <v>1595150.83</v>
          </cell>
          <cell r="E280">
            <v>2273244.3199999998</v>
          </cell>
          <cell r="F280">
            <v>-90582653.400000006</v>
          </cell>
        </row>
        <row r="281">
          <cell r="B281" t="str">
            <v>resultado de ejercicio 2018</v>
          </cell>
          <cell r="C281">
            <v>361887010.14999998</v>
          </cell>
          <cell r="D281">
            <v>4731840.8899999997</v>
          </cell>
          <cell r="E281">
            <v>1831081.42</v>
          </cell>
          <cell r="F281">
            <v>358986250.68000001</v>
          </cell>
        </row>
        <row r="282">
          <cell r="B282" t="str">
            <v>resultado de ejercicio 2019</v>
          </cell>
          <cell r="C282">
            <v>133023171.55</v>
          </cell>
          <cell r="D282">
            <v>109855796.70999999</v>
          </cell>
          <cell r="E282">
            <v>8135218.6299999999</v>
          </cell>
          <cell r="F282">
            <v>31302593.469999999</v>
          </cell>
        </row>
        <row r="283">
          <cell r="B283" t="str">
            <v>Revalúos</v>
          </cell>
          <cell r="C283">
            <v>2987312.7</v>
          </cell>
          <cell r="D283">
            <v>10090830.800000001</v>
          </cell>
          <cell r="E283">
            <v>12599907.029999999</v>
          </cell>
          <cell r="F283">
            <v>5496388.9299999997</v>
          </cell>
        </row>
        <row r="284">
          <cell r="B284" t="str">
            <v>Revalúo de Bienes Inmuebles</v>
          </cell>
          <cell r="C284">
            <v>2987312.7</v>
          </cell>
          <cell r="D284">
            <v>10090777.859999999</v>
          </cell>
          <cell r="E284">
            <v>12599907.029999999</v>
          </cell>
          <cell r="F284">
            <v>5496441.8700000001</v>
          </cell>
        </row>
        <row r="285">
          <cell r="B285" t="str">
            <v>Revalúo de Bienes Muebles</v>
          </cell>
          <cell r="C285">
            <v>0</v>
          </cell>
          <cell r="D285">
            <v>52.94</v>
          </cell>
          <cell r="E285">
            <v>0</v>
          </cell>
          <cell r="F285">
            <v>-52.94</v>
          </cell>
        </row>
        <row r="286">
          <cell r="B286" t="str">
            <v>INGRESOS Y OTROS BENEFICIOS</v>
          </cell>
          <cell r="C286">
            <v>0</v>
          </cell>
          <cell r="D286">
            <v>218068828.53</v>
          </cell>
          <cell r="E286">
            <v>1769014512</v>
          </cell>
          <cell r="F286">
            <v>1550945683.47</v>
          </cell>
        </row>
        <row r="287">
          <cell r="B287" t="str">
            <v>INGRESOS DE GESTIÓN</v>
          </cell>
          <cell r="C287">
            <v>0</v>
          </cell>
          <cell r="D287">
            <v>164584815.59</v>
          </cell>
          <cell r="E287">
            <v>1098034307.5799999</v>
          </cell>
          <cell r="F287">
            <v>933449491.99000001</v>
          </cell>
        </row>
        <row r="288">
          <cell r="B288" t="str">
            <v>Impuestos</v>
          </cell>
          <cell r="C288">
            <v>0</v>
          </cell>
          <cell r="D288">
            <v>136134808.38</v>
          </cell>
          <cell r="E288">
            <v>768264360.22000003</v>
          </cell>
          <cell r="F288">
            <v>632129551.84000003</v>
          </cell>
        </row>
        <row r="289">
          <cell r="B289" t="str">
            <v>Impuestos Sobre los Ingresos</v>
          </cell>
          <cell r="C289">
            <v>0</v>
          </cell>
          <cell r="D289">
            <v>0</v>
          </cell>
          <cell r="E289">
            <v>487040.63</v>
          </cell>
          <cell r="F289">
            <v>487040.63</v>
          </cell>
        </row>
        <row r="290">
          <cell r="B290" t="str">
            <v>Entretenimientos públicos</v>
          </cell>
          <cell r="C290">
            <v>0</v>
          </cell>
          <cell r="D290">
            <v>0</v>
          </cell>
          <cell r="E290">
            <v>487040.63</v>
          </cell>
          <cell r="F290">
            <v>487040.63</v>
          </cell>
        </row>
        <row r="291">
          <cell r="B291" t="str">
            <v>Boletaje por cada evento o espectáculo</v>
          </cell>
          <cell r="C291">
            <v>0</v>
          </cell>
          <cell r="D291">
            <v>0</v>
          </cell>
          <cell r="E291">
            <v>15605.63</v>
          </cell>
          <cell r="F291">
            <v>15605.63</v>
          </cell>
        </row>
        <row r="292">
          <cell r="B292" t="str">
            <v>Impuesto sobre espectáculos públicos establecidos por un periodo de tiempo</v>
          </cell>
          <cell r="C292">
            <v>0</v>
          </cell>
          <cell r="D292">
            <v>0</v>
          </cell>
          <cell r="E292">
            <v>471435</v>
          </cell>
          <cell r="F292">
            <v>471435</v>
          </cell>
        </row>
        <row r="293">
          <cell r="B293" t="str">
            <v>Impuestos Sobre el Patrimonio</v>
          </cell>
          <cell r="C293">
            <v>0</v>
          </cell>
          <cell r="D293">
            <v>76893295.799999997</v>
          </cell>
          <cell r="E293">
            <v>688287107.80999994</v>
          </cell>
          <cell r="F293">
            <v>611393812.00999999</v>
          </cell>
        </row>
        <row r="294">
          <cell r="B294" t="str">
            <v>Impuestos predial</v>
          </cell>
          <cell r="C294">
            <v>0</v>
          </cell>
          <cell r="D294">
            <v>72717169.629999995</v>
          </cell>
          <cell r="E294">
            <v>319617714.86000001</v>
          </cell>
          <cell r="F294">
            <v>246900545.22999999</v>
          </cell>
        </row>
        <row r="295">
          <cell r="B295" t="str">
            <v>Impuesto sobre traslado de dominio de Inmuebles</v>
          </cell>
          <cell r="C295">
            <v>0</v>
          </cell>
          <cell r="D295">
            <v>2696880.95</v>
          </cell>
          <cell r="E295">
            <v>340141192.51999998</v>
          </cell>
          <cell r="F295">
            <v>337444311.56999999</v>
          </cell>
        </row>
        <row r="296">
          <cell r="B296" t="str">
            <v>Impuesto sobre fraccionamientos, condominios, subdivisión y re lotificación de predios</v>
          </cell>
          <cell r="C296">
            <v>0</v>
          </cell>
          <cell r="D296">
            <v>1479245.22</v>
          </cell>
          <cell r="E296">
            <v>28528200.43</v>
          </cell>
          <cell r="F296">
            <v>27048955.210000001</v>
          </cell>
        </row>
        <row r="297">
          <cell r="B297" t="str">
            <v>Impuesto sobre fraccionamiento y condominios</v>
          </cell>
          <cell r="C297">
            <v>0</v>
          </cell>
          <cell r="D297">
            <v>1479245.22</v>
          </cell>
          <cell r="E297">
            <v>22050245.93</v>
          </cell>
          <cell r="F297">
            <v>20571000.710000001</v>
          </cell>
        </row>
        <row r="298">
          <cell r="B298" t="str">
            <v>Impuesto por fusión y subdivisión</v>
          </cell>
          <cell r="C298">
            <v>0</v>
          </cell>
          <cell r="D298">
            <v>0</v>
          </cell>
          <cell r="E298">
            <v>6477954.5</v>
          </cell>
          <cell r="F298">
            <v>6477954.5</v>
          </cell>
        </row>
        <row r="299">
          <cell r="B299" t="str">
            <v>Accesorios de Impuestos</v>
          </cell>
          <cell r="C299">
            <v>0</v>
          </cell>
          <cell r="D299">
            <v>59237450.280000001</v>
          </cell>
          <cell r="E299">
            <v>78482422.060000002</v>
          </cell>
          <cell r="F299">
            <v>19244971.780000001</v>
          </cell>
        </row>
        <row r="300">
          <cell r="B300" t="str">
            <v>Accesorios sobre Impuestos</v>
          </cell>
          <cell r="C300">
            <v>0</v>
          </cell>
          <cell r="D300">
            <v>59237450.280000001</v>
          </cell>
          <cell r="E300">
            <v>78482422.060000002</v>
          </cell>
          <cell r="F300">
            <v>19244971.780000001</v>
          </cell>
        </row>
        <row r="301">
          <cell r="B301" t="str">
            <v>Otros Impuestos</v>
          </cell>
          <cell r="C301">
            <v>0</v>
          </cell>
          <cell r="D301">
            <v>4062.3</v>
          </cell>
          <cell r="E301">
            <v>1007789.72</v>
          </cell>
          <cell r="F301">
            <v>1003727.42</v>
          </cell>
        </row>
        <row r="302">
          <cell r="B302" t="str">
            <v>Impuesto para Educación y Obras Públicas Municipales</v>
          </cell>
          <cell r="C302">
            <v>0</v>
          </cell>
          <cell r="D302">
            <v>4062.3</v>
          </cell>
          <cell r="E302">
            <v>1007789.72</v>
          </cell>
          <cell r="F302">
            <v>1003727.42</v>
          </cell>
        </row>
        <row r="303">
          <cell r="B303" t="str">
            <v>Derechos</v>
          </cell>
          <cell r="C303">
            <v>0</v>
          </cell>
          <cell r="D303">
            <v>12649320.140000001</v>
          </cell>
          <cell r="E303">
            <v>182831407.37</v>
          </cell>
          <cell r="F303">
            <v>170182087.22999999</v>
          </cell>
        </row>
        <row r="304">
          <cell r="B304" t="str">
            <v>Derechos por el Uso, Goce, Aprovechamiento o Explotación de Bienes de Dominio Público</v>
          </cell>
          <cell r="C304">
            <v>0</v>
          </cell>
          <cell r="D304">
            <v>3601</v>
          </cell>
          <cell r="E304">
            <v>1730195.1</v>
          </cell>
          <cell r="F304">
            <v>1726594.1</v>
          </cell>
        </row>
        <row r="305">
          <cell r="B305" t="str">
            <v>Derechos por el Uso, Goce, Aprovechamiento o Explotación de Bienes de Dominio Público</v>
          </cell>
          <cell r="C305">
            <v>0</v>
          </cell>
          <cell r="D305">
            <v>3601</v>
          </cell>
          <cell r="E305">
            <v>1730195.1</v>
          </cell>
          <cell r="F305">
            <v>1726594.1</v>
          </cell>
        </row>
        <row r="306">
          <cell r="B306" t="str">
            <v>Por el uso de unidades deportivas</v>
          </cell>
          <cell r="C306">
            <v>0</v>
          </cell>
          <cell r="D306">
            <v>715</v>
          </cell>
          <cell r="E306">
            <v>63610.8</v>
          </cell>
          <cell r="F306">
            <v>62895.8</v>
          </cell>
        </row>
        <row r="307">
          <cell r="B307" t="str">
            <v>Por el uso de canchas en centros deportivos</v>
          </cell>
          <cell r="C307">
            <v>0</v>
          </cell>
          <cell r="D307">
            <v>0</v>
          </cell>
          <cell r="E307">
            <v>148677.5</v>
          </cell>
          <cell r="F307">
            <v>148677.5</v>
          </cell>
        </row>
        <row r="308">
          <cell r="B308" t="str">
            <v>Por el uso de la vía pública para el ejercicio del comercio ambulante</v>
          </cell>
          <cell r="C308">
            <v>0</v>
          </cell>
          <cell r="D308">
            <v>2886</v>
          </cell>
          <cell r="E308">
            <v>968606.8</v>
          </cell>
          <cell r="F308">
            <v>965720.8</v>
          </cell>
        </row>
        <row r="309">
          <cell r="B309" t="str">
            <v>Establecimientos que no cuentan con cajones de estacionamiento</v>
          </cell>
          <cell r="C309">
            <v>0</v>
          </cell>
          <cell r="D309">
            <v>0</v>
          </cell>
          <cell r="E309">
            <v>546000</v>
          </cell>
          <cell r="F309">
            <v>546000</v>
          </cell>
        </row>
        <row r="310">
          <cell r="B310" t="str">
            <v>Por el uso de zonas autorizadas para vehículos de transporte público y de carga</v>
          </cell>
          <cell r="C310">
            <v>0</v>
          </cell>
          <cell r="D310">
            <v>0</v>
          </cell>
          <cell r="E310">
            <v>3300</v>
          </cell>
          <cell r="F310">
            <v>3300</v>
          </cell>
        </row>
        <row r="311">
          <cell r="B311" t="str">
            <v>Derechos por Prestación de Servicios</v>
          </cell>
          <cell r="C311">
            <v>0</v>
          </cell>
          <cell r="D311">
            <v>12587969.24</v>
          </cell>
          <cell r="E311">
            <v>179984119.68000001</v>
          </cell>
          <cell r="F311">
            <v>167396150.44</v>
          </cell>
        </row>
        <row r="312">
          <cell r="B312" t="str">
            <v>Servicios relacionados con la obtención y revalidación de licencia municipal de funcionamiento</v>
          </cell>
          <cell r="C312">
            <v>0</v>
          </cell>
          <cell r="D312">
            <v>479680.33</v>
          </cell>
          <cell r="E312">
            <v>4751483.1399999997</v>
          </cell>
          <cell r="F312">
            <v>4271802.8099999996</v>
          </cell>
        </row>
        <row r="313">
          <cell r="B313" t="str">
            <v>Placa, resello o modificación del empadronamiento sin venta de alcohol</v>
          </cell>
          <cell r="C313">
            <v>0</v>
          </cell>
          <cell r="D313">
            <v>291774.58</v>
          </cell>
          <cell r="E313">
            <v>2215208.56</v>
          </cell>
          <cell r="F313">
            <v>1923433.98</v>
          </cell>
        </row>
        <row r="314">
          <cell r="B314" t="str">
            <v>Placa, resello o modificación del empadronamiento con venta de bebidas alcohólicas</v>
          </cell>
          <cell r="C314">
            <v>0</v>
          </cell>
          <cell r="D314">
            <v>187905.75</v>
          </cell>
          <cell r="E314">
            <v>2536274.58</v>
          </cell>
          <cell r="F314">
            <v>2348368.83</v>
          </cell>
        </row>
        <row r="315">
          <cell r="B315" t="str">
            <v>Servicios relacionados con construcciones y urbanizaciones</v>
          </cell>
          <cell r="C315">
            <v>0</v>
          </cell>
          <cell r="D315">
            <v>223478.77</v>
          </cell>
          <cell r="E315">
            <v>81842642.049999997</v>
          </cell>
          <cell r="F315">
            <v>81619163.280000001</v>
          </cell>
        </row>
        <row r="316">
          <cell r="B316" t="str">
            <v>Por derechos de trámite y autorización para Licencia de Construcción</v>
          </cell>
          <cell r="C316">
            <v>0</v>
          </cell>
          <cell r="D316">
            <v>0</v>
          </cell>
          <cell r="E316">
            <v>15670607.73</v>
          </cell>
          <cell r="F316">
            <v>15670607.73</v>
          </cell>
        </row>
        <row r="317">
          <cell r="B317" t="str">
            <v>Regularización, ya sea total o parcial de acuerdo al avance de la obra</v>
          </cell>
          <cell r="C317">
            <v>0</v>
          </cell>
          <cell r="D317">
            <v>2940</v>
          </cell>
          <cell r="E317">
            <v>7153454.6200000001</v>
          </cell>
          <cell r="F317">
            <v>7150514.6200000001</v>
          </cell>
        </row>
        <row r="318">
          <cell r="B318" t="str">
            <v>Licencia de construcción, por emisión de orden de demolición</v>
          </cell>
          <cell r="C318">
            <v>0</v>
          </cell>
          <cell r="D318">
            <v>0</v>
          </cell>
          <cell r="E318">
            <v>46618</v>
          </cell>
          <cell r="F318">
            <v>46618</v>
          </cell>
        </row>
        <row r="319">
          <cell r="B319" t="str">
            <v>Licencia de construcción, por la construcción de tapiales</v>
          </cell>
          <cell r="C319">
            <v>0</v>
          </cell>
          <cell r="D319">
            <v>1750</v>
          </cell>
          <cell r="E319">
            <v>221766.55</v>
          </cell>
          <cell r="F319">
            <v>220016.55</v>
          </cell>
        </row>
        <row r="320">
          <cell r="B320" t="str">
            <v>Constancia de alineamiento</v>
          </cell>
          <cell r="C320">
            <v>0</v>
          </cell>
          <cell r="D320">
            <v>6583.18</v>
          </cell>
          <cell r="E320">
            <v>867026.92</v>
          </cell>
          <cell r="F320">
            <v>860443.74</v>
          </cell>
        </row>
        <row r="321">
          <cell r="B321" t="str">
            <v>Derechos de nomenclatura de calles en fraccionamientos</v>
          </cell>
          <cell r="C321">
            <v>0</v>
          </cell>
          <cell r="D321">
            <v>0</v>
          </cell>
          <cell r="E321">
            <v>115713.5</v>
          </cell>
          <cell r="F321">
            <v>115713.5</v>
          </cell>
        </row>
        <row r="322">
          <cell r="B322" t="str">
            <v>Designación de número oficial de fraccionamiento o condominio</v>
          </cell>
          <cell r="C322">
            <v>0</v>
          </cell>
          <cell r="D322">
            <v>10005</v>
          </cell>
          <cell r="E322">
            <v>1465204.76</v>
          </cell>
          <cell r="F322">
            <v>1455199.76</v>
          </cell>
        </row>
        <row r="323">
          <cell r="B323" t="str">
            <v>Verificación y expedición de aviso de terminación de obra</v>
          </cell>
          <cell r="C323">
            <v>0</v>
          </cell>
          <cell r="D323">
            <v>0</v>
          </cell>
          <cell r="E323">
            <v>1950828.46</v>
          </cell>
          <cell r="F323">
            <v>1950828.46</v>
          </cell>
        </row>
        <row r="324">
          <cell r="B324" t="str">
            <v>Dictámenes técnicos</v>
          </cell>
          <cell r="C324">
            <v>0</v>
          </cell>
          <cell r="D324">
            <v>0</v>
          </cell>
          <cell r="E324">
            <v>41375</v>
          </cell>
          <cell r="F324">
            <v>41375</v>
          </cell>
        </row>
        <row r="325">
          <cell r="B325" t="str">
            <v>Revisión de proyectos arquitectónicos</v>
          </cell>
          <cell r="C325">
            <v>0</v>
          </cell>
          <cell r="D325">
            <v>0</v>
          </cell>
          <cell r="E325">
            <v>2502535.0499999998</v>
          </cell>
          <cell r="F325">
            <v>2502535.0499999998</v>
          </cell>
        </row>
        <row r="326">
          <cell r="B326" t="str">
            <v>Por la revisión proyecto de fraccionamientos</v>
          </cell>
          <cell r="C326">
            <v>0</v>
          </cell>
          <cell r="D326">
            <v>0</v>
          </cell>
          <cell r="E326">
            <v>29640</v>
          </cell>
          <cell r="F326">
            <v>29640</v>
          </cell>
        </row>
        <row r="327">
          <cell r="B327" t="str">
            <v>Por el visto bueno de proyecto de fraccionamiento</v>
          </cell>
          <cell r="C327">
            <v>0</v>
          </cell>
          <cell r="D327">
            <v>0</v>
          </cell>
          <cell r="E327">
            <v>135305</v>
          </cell>
          <cell r="F327">
            <v>135305</v>
          </cell>
        </row>
        <row r="328">
          <cell r="B328" t="str">
            <v>Licencias o permisos por fusión, división o subdivisión</v>
          </cell>
          <cell r="C328">
            <v>0</v>
          </cell>
          <cell r="D328">
            <v>0</v>
          </cell>
          <cell r="E328">
            <v>278805</v>
          </cell>
          <cell r="F328">
            <v>278805</v>
          </cell>
        </row>
        <row r="329">
          <cell r="B329" t="str">
            <v>Estudio de factibilidad y expedición del dictamen de fusión, división o subdivisión pago inicial</v>
          </cell>
          <cell r="C329">
            <v>0</v>
          </cell>
          <cell r="D329">
            <v>0</v>
          </cell>
          <cell r="E329">
            <v>54390</v>
          </cell>
          <cell r="F329">
            <v>54390</v>
          </cell>
        </row>
        <row r="330">
          <cell r="B330" t="str">
            <v>Por la certificación de la autorización</v>
          </cell>
          <cell r="C330">
            <v>0</v>
          </cell>
          <cell r="D330">
            <v>0</v>
          </cell>
          <cell r="E330">
            <v>1180</v>
          </cell>
          <cell r="F330">
            <v>1180</v>
          </cell>
        </row>
        <row r="331">
          <cell r="B331" t="str">
            <v>Dictamen técnico para la licencia y ejecución de obras de urbanización</v>
          </cell>
          <cell r="C331">
            <v>0</v>
          </cell>
          <cell r="D331">
            <v>0</v>
          </cell>
          <cell r="E331">
            <v>9820267.4199999999</v>
          </cell>
          <cell r="F331">
            <v>9820267.4199999999</v>
          </cell>
        </row>
        <row r="332">
          <cell r="B332" t="str">
            <v>Por dictamen técnico para autorización provisional para venta de lotes de fraccionamientos</v>
          </cell>
          <cell r="C332">
            <v>0</v>
          </cell>
          <cell r="D332">
            <v>0</v>
          </cell>
          <cell r="E332">
            <v>98945</v>
          </cell>
          <cell r="F332">
            <v>98945</v>
          </cell>
        </row>
        <row r="333">
          <cell r="B333" t="str">
            <v>Autorización provisional por 60 días para inicio de obra</v>
          </cell>
          <cell r="C333">
            <v>0</v>
          </cell>
          <cell r="D333">
            <v>0</v>
          </cell>
          <cell r="E333">
            <v>70450</v>
          </cell>
          <cell r="F333">
            <v>70450</v>
          </cell>
        </row>
        <row r="334">
          <cell r="B334" t="str">
            <v>Dictamen técnico para la autorización definitiva y recepción de fraccionamientos</v>
          </cell>
          <cell r="C334">
            <v>0</v>
          </cell>
          <cell r="D334">
            <v>0</v>
          </cell>
          <cell r="E334">
            <v>28270</v>
          </cell>
          <cell r="F334">
            <v>28270</v>
          </cell>
        </row>
        <row r="335">
          <cell r="B335" t="str">
            <v>Por licencia para fraccionar de acuerdo a la superficie susceptible a lotificar de fraccionamientos</v>
          </cell>
          <cell r="C335">
            <v>0</v>
          </cell>
          <cell r="D335">
            <v>0</v>
          </cell>
          <cell r="E335">
            <v>7521950.1200000001</v>
          </cell>
          <cell r="F335">
            <v>7521950.1200000001</v>
          </cell>
        </row>
        <row r="336">
          <cell r="B336" t="str">
            <v>Por el dictamen técnico para la renovación de licencia de fraccionamientos</v>
          </cell>
          <cell r="C336">
            <v>0</v>
          </cell>
          <cell r="D336">
            <v>0</v>
          </cell>
          <cell r="E336">
            <v>141350</v>
          </cell>
          <cell r="F336">
            <v>141350</v>
          </cell>
        </row>
        <row r="337">
          <cell r="B337" t="str">
            <v>Por la Relotificacion o modificación de Visto Bueno de proyecto de lotificación de Fraccionamientos</v>
          </cell>
          <cell r="C337">
            <v>0</v>
          </cell>
          <cell r="D337">
            <v>0</v>
          </cell>
          <cell r="E337">
            <v>78260</v>
          </cell>
          <cell r="F337">
            <v>78260</v>
          </cell>
        </row>
        <row r="338">
          <cell r="B338" t="str">
            <v>Por otros conceptos</v>
          </cell>
          <cell r="C338">
            <v>0</v>
          </cell>
          <cell r="D338">
            <v>9450</v>
          </cell>
          <cell r="E338">
            <v>358940</v>
          </cell>
          <cell r="F338">
            <v>349490</v>
          </cell>
        </row>
        <row r="339">
          <cell r="B339" t="str">
            <v>Por el Dictamen Técnico para la autorización de Nomenclatura para desarrollos inmobiliarios</v>
          </cell>
          <cell r="C339">
            <v>0</v>
          </cell>
          <cell r="D339">
            <v>0</v>
          </cell>
          <cell r="E339">
            <v>113080</v>
          </cell>
          <cell r="F339">
            <v>113080</v>
          </cell>
        </row>
        <row r="340">
          <cell r="B340" t="str">
            <v>Dictamen Técnico para la Relotificación habitacional</v>
          </cell>
          <cell r="C340">
            <v>0</v>
          </cell>
          <cell r="D340">
            <v>0</v>
          </cell>
          <cell r="E340">
            <v>42405</v>
          </cell>
          <cell r="F340">
            <v>42405</v>
          </cell>
        </row>
        <row r="341">
          <cell r="B341" t="str">
            <v>Dictamen Técnico para la renovación de la Autorización de Venta de Lotes habitacional</v>
          </cell>
          <cell r="C341">
            <v>0</v>
          </cell>
          <cell r="D341">
            <v>0</v>
          </cell>
          <cell r="E341">
            <v>84810</v>
          </cell>
          <cell r="F341">
            <v>84810</v>
          </cell>
        </row>
        <row r="342">
          <cell r="B342" t="str">
            <v>Renovación de la autorización de la Licencia de Ejecución de Obras de Urbanización</v>
          </cell>
          <cell r="C342">
            <v>0</v>
          </cell>
          <cell r="D342">
            <v>0</v>
          </cell>
          <cell r="E342">
            <v>284260</v>
          </cell>
          <cell r="F342">
            <v>284260</v>
          </cell>
        </row>
        <row r="343">
          <cell r="B343" t="str">
            <v>Búsqueda y reposición de planos y documentos</v>
          </cell>
          <cell r="C343">
            <v>0</v>
          </cell>
          <cell r="D343">
            <v>0</v>
          </cell>
          <cell r="E343">
            <v>49209</v>
          </cell>
          <cell r="F343">
            <v>49209</v>
          </cell>
        </row>
        <row r="344">
          <cell r="B344" t="str">
            <v>Por la certificación de documentos o planos</v>
          </cell>
          <cell r="C344">
            <v>0</v>
          </cell>
          <cell r="D344">
            <v>0</v>
          </cell>
          <cell r="E344">
            <v>640</v>
          </cell>
          <cell r="F344">
            <v>640</v>
          </cell>
        </row>
        <row r="345">
          <cell r="B345" t="str">
            <v>Revisión de proyecto para condominios</v>
          </cell>
          <cell r="C345">
            <v>0</v>
          </cell>
          <cell r="D345">
            <v>6480</v>
          </cell>
          <cell r="E345">
            <v>98490</v>
          </cell>
          <cell r="F345">
            <v>92010</v>
          </cell>
        </row>
        <row r="346">
          <cell r="B346" t="str">
            <v>Visto bueno de proyectos y denominación para condominios</v>
          </cell>
          <cell r="C346">
            <v>0</v>
          </cell>
          <cell r="D346">
            <v>60520</v>
          </cell>
          <cell r="E346">
            <v>830240</v>
          </cell>
          <cell r="F346">
            <v>769720</v>
          </cell>
        </row>
        <row r="347">
          <cell r="B347" t="str">
            <v>Por la licencia de ejecución de obras de urbanización de condominio</v>
          </cell>
          <cell r="C347">
            <v>0</v>
          </cell>
          <cell r="D347">
            <v>0</v>
          </cell>
          <cell r="E347">
            <v>335485</v>
          </cell>
          <cell r="F347">
            <v>335485</v>
          </cell>
        </row>
        <row r="348">
          <cell r="B348" t="str">
            <v>Emisión de la Declaratoria de Régimen de Propiedad en Condominio</v>
          </cell>
          <cell r="C348">
            <v>0</v>
          </cell>
          <cell r="D348">
            <v>0</v>
          </cell>
          <cell r="E348">
            <v>15190</v>
          </cell>
          <cell r="F348">
            <v>15190</v>
          </cell>
        </row>
        <row r="349">
          <cell r="B349" t="str">
            <v>Por las ventas de unidades privativas</v>
          </cell>
          <cell r="C349">
            <v>0</v>
          </cell>
          <cell r="D349">
            <v>2365</v>
          </cell>
          <cell r="E349">
            <v>26590</v>
          </cell>
          <cell r="F349">
            <v>24225</v>
          </cell>
        </row>
        <row r="350">
          <cell r="B350" t="str">
            <v>Renovación y/o modificación  de la Autorización para Venta de Unidades Privativas</v>
          </cell>
          <cell r="C350">
            <v>0</v>
          </cell>
          <cell r="D350">
            <v>26215</v>
          </cell>
          <cell r="E350">
            <v>697735</v>
          </cell>
          <cell r="F350">
            <v>671520</v>
          </cell>
        </row>
        <row r="351">
          <cell r="B351" t="str">
            <v>Expedición de copias fotostáticas</v>
          </cell>
          <cell r="C351">
            <v>0</v>
          </cell>
          <cell r="D351">
            <v>0</v>
          </cell>
          <cell r="E351">
            <v>17652</v>
          </cell>
          <cell r="F351">
            <v>17652</v>
          </cell>
        </row>
        <row r="352">
          <cell r="B352" t="str">
            <v>Expedición de copias fotostáticas simples de planos de cartografía</v>
          </cell>
          <cell r="C352">
            <v>0</v>
          </cell>
          <cell r="D352">
            <v>0</v>
          </cell>
          <cell r="E352">
            <v>80750</v>
          </cell>
          <cell r="F352">
            <v>80750</v>
          </cell>
        </row>
        <row r="353">
          <cell r="B353" t="str">
            <v>Licencia provisional de construcción</v>
          </cell>
          <cell r="C353">
            <v>0</v>
          </cell>
          <cell r="D353">
            <v>0</v>
          </cell>
          <cell r="E353">
            <v>15360</v>
          </cell>
          <cell r="F353">
            <v>15360</v>
          </cell>
        </row>
        <row r="354">
          <cell r="B354" t="str">
            <v>Supervisión de obras de urbanización en fraccionamientos y condominios</v>
          </cell>
          <cell r="C354">
            <v>0</v>
          </cell>
          <cell r="D354">
            <v>0</v>
          </cell>
          <cell r="E354">
            <v>5482185.0800000001</v>
          </cell>
          <cell r="F354">
            <v>5482185.0800000001</v>
          </cell>
        </row>
        <row r="355">
          <cell r="B355" t="str">
            <v>Ruptura y reparación de pavimento en vía pública</v>
          </cell>
          <cell r="C355">
            <v>0</v>
          </cell>
          <cell r="D355">
            <v>0</v>
          </cell>
          <cell r="E355">
            <v>3813090.32</v>
          </cell>
          <cell r="F355">
            <v>3813090.32</v>
          </cell>
        </row>
        <row r="356">
          <cell r="B356" t="str">
            <v>Estudio de factibilidad de giro y expedición de dictamen</v>
          </cell>
          <cell r="C356">
            <v>0</v>
          </cell>
          <cell r="D356">
            <v>0</v>
          </cell>
          <cell r="E356">
            <v>142961.38</v>
          </cell>
          <cell r="F356">
            <v>142961.38</v>
          </cell>
        </row>
        <row r="357">
          <cell r="B357" t="str">
            <v>Estudio y expedición de dictamen de uso de suelo</v>
          </cell>
          <cell r="C357">
            <v>0</v>
          </cell>
          <cell r="D357">
            <v>980</v>
          </cell>
          <cell r="E357">
            <v>11382852.460000001</v>
          </cell>
          <cell r="F357">
            <v>11381872.460000001</v>
          </cell>
        </row>
        <row r="358">
          <cell r="B358" t="str">
            <v>Autorización de cambios de uso de suelo</v>
          </cell>
          <cell r="C358">
            <v>0</v>
          </cell>
          <cell r="D358">
            <v>0</v>
          </cell>
          <cell r="E358">
            <v>2749745.15</v>
          </cell>
          <cell r="F358">
            <v>2749745.15</v>
          </cell>
        </row>
        <row r="359">
          <cell r="B359" t="str">
            <v>Autorización de incremento de densidad en uso habitacional</v>
          </cell>
          <cell r="C359">
            <v>0</v>
          </cell>
          <cell r="D359">
            <v>0</v>
          </cell>
          <cell r="E359">
            <v>3076734.68</v>
          </cell>
          <cell r="F359">
            <v>3076734.68</v>
          </cell>
        </row>
        <row r="360">
          <cell r="B360" t="str">
            <v>Por otras verificaciones y dictámenes técnicos</v>
          </cell>
          <cell r="C360">
            <v>0</v>
          </cell>
          <cell r="D360">
            <v>0</v>
          </cell>
          <cell r="E360">
            <v>23600</v>
          </cell>
          <cell r="F360">
            <v>23600</v>
          </cell>
        </row>
        <row r="361">
          <cell r="B361" t="str">
            <v>Estudio para la emisión del Dictamen de Alturas</v>
          </cell>
          <cell r="C361">
            <v>0</v>
          </cell>
          <cell r="D361">
            <v>0</v>
          </cell>
          <cell r="E361">
            <v>70825</v>
          </cell>
          <cell r="F361">
            <v>70825</v>
          </cell>
        </row>
        <row r="362">
          <cell r="B362" t="str">
            <v>Servicios de vigilancia, inspección y control</v>
          </cell>
          <cell r="C362">
            <v>0</v>
          </cell>
          <cell r="D362">
            <v>96190.59</v>
          </cell>
          <cell r="E362">
            <v>3755868.85</v>
          </cell>
          <cell r="F362">
            <v>3659678.26</v>
          </cell>
        </row>
        <row r="363">
          <cell r="B363" t="str">
            <v>Derecho de alumbrado público</v>
          </cell>
          <cell r="C363">
            <v>0</v>
          </cell>
          <cell r="D363">
            <v>11251126.039999999</v>
          </cell>
          <cell r="E363">
            <v>42722502.289999999</v>
          </cell>
          <cell r="F363">
            <v>31471376.25</v>
          </cell>
        </row>
        <row r="364">
          <cell r="B364" t="str">
            <v>Por convenio con CFE</v>
          </cell>
          <cell r="C364">
            <v>0</v>
          </cell>
          <cell r="D364">
            <v>10893288.439999999</v>
          </cell>
          <cell r="E364">
            <v>40140601.490000002</v>
          </cell>
          <cell r="F364">
            <v>29247313.050000001</v>
          </cell>
        </row>
        <row r="365">
          <cell r="B365" t="str">
            <v>Fijación proporcional determinada por el Municipio</v>
          </cell>
          <cell r="C365">
            <v>0</v>
          </cell>
          <cell r="D365">
            <v>357837.6</v>
          </cell>
          <cell r="E365">
            <v>2581900.7999999998</v>
          </cell>
          <cell r="F365">
            <v>2224063.2000000002</v>
          </cell>
        </row>
        <row r="366">
          <cell r="B366" t="str">
            <v>Servicios prestados por el Registro Civil</v>
          </cell>
          <cell r="C366">
            <v>0</v>
          </cell>
          <cell r="D366">
            <v>52227.5</v>
          </cell>
          <cell r="E366">
            <v>3918190</v>
          </cell>
          <cell r="F366">
            <v>3865962.5</v>
          </cell>
        </row>
        <row r="367">
          <cell r="B367" t="str">
            <v>Servicios ordinarios y extraordinarios de actas</v>
          </cell>
          <cell r="C367">
            <v>0</v>
          </cell>
          <cell r="D367">
            <v>50847.5</v>
          </cell>
          <cell r="E367">
            <v>3913880</v>
          </cell>
          <cell r="F367">
            <v>3863032.5</v>
          </cell>
        </row>
        <row r="368">
          <cell r="B368" t="str">
            <v>Certificaciones</v>
          </cell>
          <cell r="C368">
            <v>0</v>
          </cell>
          <cell r="D368">
            <v>1380</v>
          </cell>
          <cell r="E368">
            <v>4310</v>
          </cell>
          <cell r="F368">
            <v>2930</v>
          </cell>
        </row>
        <row r="369">
          <cell r="B369" t="str">
            <v>Servicios prestados por la autoridad de seguridad pública, policía y tránsito municipal</v>
          </cell>
          <cell r="C369">
            <v>0</v>
          </cell>
          <cell r="D369">
            <v>0</v>
          </cell>
          <cell r="E369">
            <v>490190.8</v>
          </cell>
          <cell r="F369">
            <v>490190.8</v>
          </cell>
        </row>
        <row r="370">
          <cell r="B370" t="str">
            <v>Contratación y servicio de vigilancia</v>
          </cell>
          <cell r="C370">
            <v>0</v>
          </cell>
          <cell r="D370">
            <v>0</v>
          </cell>
          <cell r="E370">
            <v>490190.8</v>
          </cell>
          <cell r="F370">
            <v>490190.8</v>
          </cell>
        </row>
        <row r="371">
          <cell r="B371" t="str">
            <v>Servicios públicos municipales</v>
          </cell>
          <cell r="C371">
            <v>0</v>
          </cell>
          <cell r="D371">
            <v>360592</v>
          </cell>
          <cell r="E371">
            <v>9589221.9900000002</v>
          </cell>
          <cell r="F371">
            <v>9228629.9900000002</v>
          </cell>
        </row>
        <row r="372">
          <cell r="B372" t="str">
            <v>Poda y aprovechamiento de árboles</v>
          </cell>
          <cell r="C372">
            <v>0</v>
          </cell>
          <cell r="D372">
            <v>0</v>
          </cell>
          <cell r="E372">
            <v>16190</v>
          </cell>
          <cell r="F372">
            <v>16190</v>
          </cell>
        </row>
        <row r="373">
          <cell r="B373" t="str">
            <v>Recolección de basura no doméstica en condominios y fraccionamientos con acceso controlado en cada domicilio</v>
          </cell>
          <cell r="C373">
            <v>0</v>
          </cell>
          <cell r="D373">
            <v>0</v>
          </cell>
          <cell r="E373">
            <v>1822734.79</v>
          </cell>
          <cell r="F373">
            <v>1822734.79</v>
          </cell>
        </row>
        <row r="374">
          <cell r="B374" t="str">
            <v>Servicio de recolección de residuos sólidos domésticos con acc a dom</v>
          </cell>
          <cell r="C374">
            <v>0</v>
          </cell>
          <cell r="D374">
            <v>91903.3</v>
          </cell>
          <cell r="E374">
            <v>3334068.28</v>
          </cell>
          <cell r="F374">
            <v>3242164.98</v>
          </cell>
        </row>
        <row r="375">
          <cell r="B375" t="str">
            <v>Recolección de residuos sólidos domésticos en contenedor c/acc en vialidad</v>
          </cell>
          <cell r="C375">
            <v>0</v>
          </cell>
          <cell r="D375">
            <v>0</v>
          </cell>
          <cell r="E375">
            <v>13158</v>
          </cell>
          <cell r="F375">
            <v>13158</v>
          </cell>
        </row>
        <row r="376">
          <cell r="B376" t="str">
            <v>Servicio único de recolección de residuos sólidos domésticos por tonelada</v>
          </cell>
          <cell r="C376">
            <v>0</v>
          </cell>
          <cell r="D376">
            <v>0</v>
          </cell>
          <cell r="E376">
            <v>13090</v>
          </cell>
          <cell r="F376">
            <v>13090</v>
          </cell>
        </row>
        <row r="377">
          <cell r="B377" t="str">
            <v>Comerciantes y prestadores de servicios que no generen mas de 400K</v>
          </cell>
          <cell r="C377">
            <v>0</v>
          </cell>
          <cell r="D377">
            <v>8593.34</v>
          </cell>
          <cell r="E377">
            <v>1805780.88</v>
          </cell>
          <cell r="F377">
            <v>1797187.54</v>
          </cell>
        </row>
        <row r="378">
          <cell r="B378" t="str">
            <v>Por la recolección de rama y/o poda dentro de domicilio particular con el servicio de traslado al relleno sanitario</v>
          </cell>
          <cell r="C378">
            <v>0</v>
          </cell>
          <cell r="D378">
            <v>0</v>
          </cell>
          <cell r="E378">
            <v>23510</v>
          </cell>
          <cell r="F378">
            <v>23510</v>
          </cell>
        </row>
        <row r="379">
          <cell r="B379" t="str">
            <v>Por recolección de residuos de volantes y similares de distribución gratuita</v>
          </cell>
          <cell r="C379">
            <v>0</v>
          </cell>
          <cell r="D379">
            <v>0</v>
          </cell>
          <cell r="E379">
            <v>31375</v>
          </cell>
          <cell r="F379">
            <v>31375</v>
          </cell>
        </row>
        <row r="380">
          <cell r="B380" t="str">
            <v>Aseo publico y mantenimiento de infraestructura</v>
          </cell>
          <cell r="C380">
            <v>0</v>
          </cell>
          <cell r="D380">
            <v>0</v>
          </cell>
          <cell r="E380">
            <v>42750</v>
          </cell>
          <cell r="F380">
            <v>42750</v>
          </cell>
        </row>
        <row r="381">
          <cell r="B381" t="str">
            <v>Mantenimiento de alumbrado público al interior de condominios</v>
          </cell>
          <cell r="C381">
            <v>0</v>
          </cell>
          <cell r="D381">
            <v>251195.36</v>
          </cell>
          <cell r="E381">
            <v>1837537.23</v>
          </cell>
          <cell r="F381">
            <v>1586341.87</v>
          </cell>
        </row>
        <row r="382">
          <cell r="B382" t="str">
            <v>Servicios prestados por la dependencia encargada de los servicios públicos municipales</v>
          </cell>
          <cell r="C382">
            <v>0</v>
          </cell>
          <cell r="D382">
            <v>1520</v>
          </cell>
          <cell r="E382">
            <v>154287.81</v>
          </cell>
          <cell r="F382">
            <v>152767.81</v>
          </cell>
        </row>
        <row r="383">
          <cell r="B383" t="str">
            <v>Por los servicios prestados por la Unidad de Control y Protección Animal</v>
          </cell>
          <cell r="C383">
            <v>0</v>
          </cell>
          <cell r="D383">
            <v>7230</v>
          </cell>
          <cell r="E383">
            <v>438405</v>
          </cell>
          <cell r="F383">
            <v>431175</v>
          </cell>
        </row>
        <row r="384">
          <cell r="B384" t="str">
            <v>Por bacheo de asfalto, empedrado, reparación de banquetas y guarniciones</v>
          </cell>
          <cell r="C384">
            <v>0</v>
          </cell>
          <cell r="D384">
            <v>0</v>
          </cell>
          <cell r="E384">
            <v>27190</v>
          </cell>
          <cell r="F384">
            <v>27190</v>
          </cell>
        </row>
        <row r="385">
          <cell r="B385" t="str">
            <v>Por conexión de descarga domiciliaria a la red de alcantarillado</v>
          </cell>
          <cell r="C385">
            <v>0</v>
          </cell>
          <cell r="D385">
            <v>0</v>
          </cell>
          <cell r="E385">
            <v>10720</v>
          </cell>
          <cell r="F385">
            <v>10720</v>
          </cell>
        </row>
        <row r="386">
          <cell r="B386" t="str">
            <v>Por la guarda de animales que transitan sin dueño</v>
          </cell>
          <cell r="C386">
            <v>0</v>
          </cell>
          <cell r="D386">
            <v>0</v>
          </cell>
          <cell r="E386">
            <v>8225</v>
          </cell>
          <cell r="F386">
            <v>8225</v>
          </cell>
        </row>
        <row r="387">
          <cell r="B387" t="str">
            <v>Servicio de eutanasia para mascotas</v>
          </cell>
          <cell r="C387">
            <v>0</v>
          </cell>
          <cell r="D387">
            <v>150</v>
          </cell>
          <cell r="E387">
            <v>10200</v>
          </cell>
          <cell r="F387">
            <v>10050</v>
          </cell>
        </row>
        <row r="388">
          <cell r="B388" t="str">
            <v>Servicios otorgados en los Panteones municipales</v>
          </cell>
          <cell r="C388">
            <v>0</v>
          </cell>
          <cell r="D388">
            <v>65430</v>
          </cell>
          <cell r="E388">
            <v>2369145</v>
          </cell>
          <cell r="F388">
            <v>2303715</v>
          </cell>
        </row>
        <row r="389">
          <cell r="B389" t="str">
            <v>Registro civil por traslado</v>
          </cell>
          <cell r="C389">
            <v>0</v>
          </cell>
          <cell r="D389">
            <v>0</v>
          </cell>
          <cell r="E389">
            <v>170410</v>
          </cell>
          <cell r="F389">
            <v>170410</v>
          </cell>
        </row>
        <row r="390">
          <cell r="B390" t="str">
            <v>Registro civil por la exhumación</v>
          </cell>
          <cell r="C390">
            <v>0</v>
          </cell>
          <cell r="D390">
            <v>0</v>
          </cell>
          <cell r="E390">
            <v>7595</v>
          </cell>
          <cell r="F390">
            <v>7595</v>
          </cell>
        </row>
        <row r="391">
          <cell r="B391" t="str">
            <v>Registro civil por la inhumación</v>
          </cell>
          <cell r="C391">
            <v>0</v>
          </cell>
          <cell r="D391">
            <v>1187.5</v>
          </cell>
          <cell r="E391">
            <v>233875</v>
          </cell>
          <cell r="F391">
            <v>232687.5</v>
          </cell>
        </row>
        <row r="392">
          <cell r="B392" t="str">
            <v>Registro civil por la cremación</v>
          </cell>
          <cell r="C392">
            <v>0</v>
          </cell>
          <cell r="D392">
            <v>1187.5</v>
          </cell>
          <cell r="E392">
            <v>400400</v>
          </cell>
          <cell r="F392">
            <v>399212.5</v>
          </cell>
        </row>
        <row r="393">
          <cell r="B393" t="str">
            <v>Servicios públicos por la exhumación</v>
          </cell>
          <cell r="C393">
            <v>0</v>
          </cell>
          <cell r="D393">
            <v>0</v>
          </cell>
          <cell r="E393">
            <v>8040</v>
          </cell>
          <cell r="F393">
            <v>8040</v>
          </cell>
        </row>
        <row r="394">
          <cell r="B394" t="str">
            <v>Servicios públicos por la inhumación</v>
          </cell>
          <cell r="C394">
            <v>0</v>
          </cell>
          <cell r="D394">
            <v>25270</v>
          </cell>
          <cell r="E394">
            <v>1088070</v>
          </cell>
          <cell r="F394">
            <v>1062800</v>
          </cell>
        </row>
        <row r="395">
          <cell r="B395" t="str">
            <v>Servicios públicos por permiso para deposito de restos aridos y cenizas</v>
          </cell>
          <cell r="C395">
            <v>0</v>
          </cell>
          <cell r="D395">
            <v>0</v>
          </cell>
          <cell r="E395">
            <v>760</v>
          </cell>
          <cell r="F395">
            <v>760</v>
          </cell>
        </row>
        <row r="396">
          <cell r="B396" t="str">
            <v>Servicios públicos Municipales - Por el servicio y/o usufructo de criptas en panteones municipales</v>
          </cell>
          <cell r="C396">
            <v>0</v>
          </cell>
          <cell r="D396">
            <v>0</v>
          </cell>
          <cell r="E396">
            <v>82150</v>
          </cell>
          <cell r="F396">
            <v>82150</v>
          </cell>
        </row>
        <row r="397">
          <cell r="B397" t="str">
            <v>Servicios públicos Municipales - Pago de perpetuidad de una fosa</v>
          </cell>
          <cell r="C397">
            <v>0</v>
          </cell>
          <cell r="D397">
            <v>37785</v>
          </cell>
          <cell r="E397">
            <v>377845</v>
          </cell>
          <cell r="F397">
            <v>340060</v>
          </cell>
        </row>
        <row r="398">
          <cell r="B398" t="str">
            <v>Servicios otorgados por el Rastro municipal</v>
          </cell>
          <cell r="C398">
            <v>0</v>
          </cell>
          <cell r="D398">
            <v>31877.1</v>
          </cell>
          <cell r="E398">
            <v>11007219.199999999</v>
          </cell>
          <cell r="F398">
            <v>10975342.1</v>
          </cell>
        </row>
        <row r="399">
          <cell r="B399" t="str">
            <v>Rastro municipal: Sacrificio y procesamiento en hora normal</v>
          </cell>
          <cell r="C399">
            <v>0</v>
          </cell>
          <cell r="D399">
            <v>29136</v>
          </cell>
          <cell r="E399">
            <v>9975971</v>
          </cell>
          <cell r="F399">
            <v>9946835</v>
          </cell>
        </row>
        <row r="400">
          <cell r="B400" t="str">
            <v>Rastro municipal: Sacrificio y procesamiento fuera de horario normal</v>
          </cell>
          <cell r="C400">
            <v>0</v>
          </cell>
          <cell r="D400">
            <v>0</v>
          </cell>
          <cell r="E400">
            <v>48020</v>
          </cell>
          <cell r="F400">
            <v>48020</v>
          </cell>
        </row>
        <row r="401">
          <cell r="B401" t="str">
            <v>Rastro municipal: Uso de agua para lavado de vehículos</v>
          </cell>
          <cell r="C401">
            <v>0</v>
          </cell>
          <cell r="D401">
            <v>270</v>
          </cell>
          <cell r="E401">
            <v>120220</v>
          </cell>
          <cell r="F401">
            <v>119950</v>
          </cell>
        </row>
        <row r="402">
          <cell r="B402" t="str">
            <v>Rastro municipal: Refrigeración de toda clase de animales en frigorífico</v>
          </cell>
          <cell r="C402">
            <v>0</v>
          </cell>
          <cell r="D402">
            <v>2446.1</v>
          </cell>
          <cell r="E402">
            <v>836598.2</v>
          </cell>
          <cell r="F402">
            <v>834152.1</v>
          </cell>
        </row>
        <row r="403">
          <cell r="B403" t="str">
            <v>Rastro municipal: Uso de corraletas para la guarda de animales</v>
          </cell>
          <cell r="C403">
            <v>0</v>
          </cell>
          <cell r="D403">
            <v>25</v>
          </cell>
          <cell r="E403">
            <v>26410</v>
          </cell>
          <cell r="F403">
            <v>26385</v>
          </cell>
        </row>
        <row r="404">
          <cell r="B404" t="str">
            <v>Servicios prestados por la Secretaría del Ayuntamiento</v>
          </cell>
          <cell r="C404">
            <v>0</v>
          </cell>
          <cell r="D404">
            <v>61320</v>
          </cell>
          <cell r="E404">
            <v>6259682.5</v>
          </cell>
          <cell r="F404">
            <v>6198362.5</v>
          </cell>
        </row>
        <row r="405">
          <cell r="B405" t="str">
            <v>Secretaria del Ayuntamiento: Expedición de copias certificadas de documentos de las administraciones municipales</v>
          </cell>
          <cell r="C405">
            <v>0</v>
          </cell>
          <cell r="D405">
            <v>0</v>
          </cell>
          <cell r="E405">
            <v>3200</v>
          </cell>
          <cell r="F405">
            <v>3200</v>
          </cell>
        </row>
        <row r="406">
          <cell r="B406" t="str">
            <v>Secretaria del Ayuntamiento: Expedición de credenciales de identificación</v>
          </cell>
          <cell r="C406">
            <v>0</v>
          </cell>
          <cell r="D406">
            <v>0</v>
          </cell>
          <cell r="E406">
            <v>39900</v>
          </cell>
          <cell r="F406">
            <v>39900</v>
          </cell>
        </row>
        <row r="407">
          <cell r="B407" t="str">
            <v>Secretaria del Ayuntamiento: Expedición de constancias de la Secretaría del Ayuntamiento</v>
          </cell>
          <cell r="C407">
            <v>0</v>
          </cell>
          <cell r="D407">
            <v>405</v>
          </cell>
          <cell r="E407">
            <v>222512.5</v>
          </cell>
          <cell r="F407">
            <v>222107.5</v>
          </cell>
        </row>
        <row r="408">
          <cell r="B408" t="str">
            <v>Secretaria del Ayuntamiento: Publicación en la gaceta municipal</v>
          </cell>
          <cell r="C408">
            <v>0</v>
          </cell>
          <cell r="D408">
            <v>60915</v>
          </cell>
          <cell r="E408">
            <v>5994070</v>
          </cell>
          <cell r="F408">
            <v>5933155</v>
          </cell>
        </row>
        <row r="409">
          <cell r="B409" t="str">
            <v>Servicio de registro de fierros y quemadores y su renovación</v>
          </cell>
          <cell r="C409">
            <v>0</v>
          </cell>
          <cell r="D409">
            <v>0</v>
          </cell>
          <cell r="E409">
            <v>120</v>
          </cell>
          <cell r="F409">
            <v>120</v>
          </cell>
        </row>
        <row r="410">
          <cell r="B410" t="str">
            <v>Servicio de registro de fierros y quemadores y su renovación</v>
          </cell>
          <cell r="C410">
            <v>0</v>
          </cell>
          <cell r="D410">
            <v>0</v>
          </cell>
          <cell r="E410">
            <v>120</v>
          </cell>
          <cell r="F410">
            <v>120</v>
          </cell>
        </row>
        <row r="411">
          <cell r="B411" t="str">
            <v>Servicios prestados por otras autoridades municipales</v>
          </cell>
          <cell r="C411">
            <v>0</v>
          </cell>
          <cell r="D411">
            <v>62237.5</v>
          </cell>
          <cell r="E411">
            <v>17033722.710000001</v>
          </cell>
          <cell r="F411">
            <v>16971485.210000001</v>
          </cell>
        </row>
        <row r="412">
          <cell r="B412" t="str">
            <v>Curso bimestral con maestros pagados por el municipio hasta 2 talleres</v>
          </cell>
          <cell r="C412">
            <v>0</v>
          </cell>
          <cell r="D412">
            <v>9604.5</v>
          </cell>
          <cell r="E412">
            <v>49905</v>
          </cell>
          <cell r="F412">
            <v>40300.5</v>
          </cell>
        </row>
        <row r="413">
          <cell r="B413" t="str">
            <v>Area de recreacion Deportivo la Piramide</v>
          </cell>
          <cell r="C413">
            <v>0</v>
          </cell>
          <cell r="D413">
            <v>27390</v>
          </cell>
          <cell r="E413">
            <v>1368730</v>
          </cell>
          <cell r="F413">
            <v>1341340</v>
          </cell>
        </row>
        <row r="414">
          <cell r="B414" t="str">
            <v>Impartición de talleres en instalaciones municipales con maestros no pagados por el Municipio bimestralmente</v>
          </cell>
          <cell r="C414">
            <v>0</v>
          </cell>
          <cell r="D414">
            <v>0</v>
          </cell>
          <cell r="E414">
            <v>48350</v>
          </cell>
          <cell r="F414">
            <v>48350</v>
          </cell>
        </row>
        <row r="415">
          <cell r="B415" t="str">
            <v>Padrón de proveedores y usuarios</v>
          </cell>
          <cell r="C415">
            <v>0</v>
          </cell>
          <cell r="D415">
            <v>6380</v>
          </cell>
          <cell r="E415">
            <v>414060</v>
          </cell>
          <cell r="F415">
            <v>407680</v>
          </cell>
        </row>
        <row r="416">
          <cell r="B416" t="str">
            <v>Padrón de contratistas</v>
          </cell>
          <cell r="C416">
            <v>0</v>
          </cell>
          <cell r="D416">
            <v>2770</v>
          </cell>
          <cell r="E416">
            <v>185465</v>
          </cell>
          <cell r="F416">
            <v>182695</v>
          </cell>
        </row>
        <row r="417">
          <cell r="B417" t="str">
            <v>Emisión de certificaciones y dictámenes emitidos por Protección Civil</v>
          </cell>
          <cell r="C417">
            <v>0</v>
          </cell>
          <cell r="D417">
            <v>12988</v>
          </cell>
          <cell r="E417">
            <v>1684772</v>
          </cell>
          <cell r="F417">
            <v>1671784</v>
          </cell>
        </row>
        <row r="418">
          <cell r="B418" t="str">
            <v>Expedición de la Autorización Ambiental al giro de la Dirección de Ecología y Medio Ambiente</v>
          </cell>
          <cell r="C418">
            <v>0</v>
          </cell>
          <cell r="D418">
            <v>2865</v>
          </cell>
          <cell r="E418">
            <v>1234290.42</v>
          </cell>
          <cell r="F418">
            <v>1231425.42</v>
          </cell>
        </row>
        <row r="419">
          <cell r="B419" t="str">
            <v>Emisión de dictamen de factibilidad de tala y/o reubicación de árboles</v>
          </cell>
          <cell r="C419">
            <v>0</v>
          </cell>
          <cell r="D419">
            <v>240</v>
          </cell>
          <cell r="E419">
            <v>40120</v>
          </cell>
          <cell r="F419">
            <v>39880</v>
          </cell>
        </row>
        <row r="420">
          <cell r="B420" t="str">
            <v>Emisión del visto bueno para la operación de establecimientos dedicadas a crianza para animales y mascotas</v>
          </cell>
          <cell r="C420">
            <v>0</v>
          </cell>
          <cell r="D420">
            <v>0</v>
          </cell>
          <cell r="E420">
            <v>1993380</v>
          </cell>
          <cell r="F420">
            <v>1993380</v>
          </cell>
        </row>
        <row r="421">
          <cell r="B421" t="str">
            <v>Servicio de sanitarios públicos en espacios municipales</v>
          </cell>
          <cell r="C421">
            <v>0</v>
          </cell>
          <cell r="D421">
            <v>0</v>
          </cell>
          <cell r="E421">
            <v>61600</v>
          </cell>
          <cell r="F421">
            <v>61600</v>
          </cell>
        </row>
        <row r="422">
          <cell r="B422" t="str">
            <v>Servicios a través de la unidad municipal de acceso a la información gubernamental</v>
          </cell>
          <cell r="C422">
            <v>0</v>
          </cell>
          <cell r="D422">
            <v>0</v>
          </cell>
          <cell r="E422">
            <v>10510</v>
          </cell>
          <cell r="F422">
            <v>10510</v>
          </cell>
        </row>
        <row r="423">
          <cell r="B423" t="str">
            <v>Servicio que presta la Dirección Jurídica de la Contraloría Municipal</v>
          </cell>
          <cell r="C423">
            <v>0</v>
          </cell>
          <cell r="D423">
            <v>0</v>
          </cell>
          <cell r="E423">
            <v>4410</v>
          </cell>
          <cell r="F423">
            <v>4410</v>
          </cell>
        </row>
        <row r="424">
          <cell r="B424" t="str">
            <v>Autorización, revalidación o regularización de anuncios</v>
          </cell>
          <cell r="C424">
            <v>0</v>
          </cell>
          <cell r="D424">
            <v>0</v>
          </cell>
          <cell r="E424">
            <v>4541411.3899999997</v>
          </cell>
          <cell r="F424">
            <v>4541411.3899999997</v>
          </cell>
        </row>
        <row r="425">
          <cell r="B425" t="str">
            <v>Autorización, revalidación o regularización de anuncios</v>
          </cell>
          <cell r="C425">
            <v>0</v>
          </cell>
          <cell r="D425">
            <v>0</v>
          </cell>
          <cell r="E425">
            <v>143060</v>
          </cell>
          <cell r="F425">
            <v>143060</v>
          </cell>
        </row>
        <row r="426">
          <cell r="B426" t="str">
            <v>Anuncios y promociones publicitarias en calles</v>
          </cell>
          <cell r="C426">
            <v>0</v>
          </cell>
          <cell r="D426">
            <v>0</v>
          </cell>
          <cell r="E426">
            <v>3620</v>
          </cell>
          <cell r="F426">
            <v>3620</v>
          </cell>
        </row>
        <row r="427">
          <cell r="B427" t="str">
            <v>Anuncios y promociones publicitarias en establecimientos</v>
          </cell>
          <cell r="C427">
            <v>0</v>
          </cell>
          <cell r="D427">
            <v>0</v>
          </cell>
          <cell r="E427">
            <v>2040</v>
          </cell>
          <cell r="F427">
            <v>2040</v>
          </cell>
        </row>
        <row r="428">
          <cell r="B428" t="str">
            <v>Por tiempo extra para establecimientos con venta de bebidas alcohólicas</v>
          </cell>
          <cell r="C428">
            <v>0</v>
          </cell>
          <cell r="D428">
            <v>0</v>
          </cell>
          <cell r="E428">
            <v>4074644</v>
          </cell>
          <cell r="F428">
            <v>4074644</v>
          </cell>
        </row>
        <row r="429">
          <cell r="B429" t="str">
            <v>Por tiempo extra para establecimientos sin venta de bebidas alcohólicas</v>
          </cell>
          <cell r="C429">
            <v>0</v>
          </cell>
          <cell r="D429">
            <v>0</v>
          </cell>
          <cell r="E429">
            <v>5764</v>
          </cell>
          <cell r="F429">
            <v>5764</v>
          </cell>
        </row>
        <row r="430">
          <cell r="B430" t="str">
            <v>Opinión técnica de establecimientos para la venta, consumo o almacenaje de bebidas alcohólicas</v>
          </cell>
          <cell r="C430">
            <v>0</v>
          </cell>
          <cell r="D430">
            <v>0</v>
          </cell>
          <cell r="E430">
            <v>93190</v>
          </cell>
          <cell r="F430">
            <v>93190</v>
          </cell>
        </row>
        <row r="431">
          <cell r="B431" t="str">
            <v>Obtención de bases de licitación Recurso Municipal y Estatal</v>
          </cell>
          <cell r="C431">
            <v>0</v>
          </cell>
          <cell r="D431">
            <v>0</v>
          </cell>
          <cell r="E431">
            <v>379965</v>
          </cell>
          <cell r="F431">
            <v>379965</v>
          </cell>
        </row>
        <row r="432">
          <cell r="B432" t="str">
            <v>Otros derechos</v>
          </cell>
          <cell r="C432">
            <v>0</v>
          </cell>
          <cell r="D432">
            <v>0</v>
          </cell>
          <cell r="E432">
            <v>21635.9</v>
          </cell>
          <cell r="F432">
            <v>21635.9</v>
          </cell>
        </row>
        <row r="433">
          <cell r="B433" t="str">
            <v>Servicios de Desarrollo Urbano y Movilidad</v>
          </cell>
          <cell r="C433">
            <v>0</v>
          </cell>
          <cell r="D433">
            <v>0</v>
          </cell>
          <cell r="E433">
            <v>672800</v>
          </cell>
          <cell r="F433">
            <v>672800</v>
          </cell>
        </row>
        <row r="434">
          <cell r="B434" t="str">
            <v>Accesorios de Derechos</v>
          </cell>
          <cell r="C434">
            <v>0</v>
          </cell>
          <cell r="D434">
            <v>57599.9</v>
          </cell>
          <cell r="E434">
            <v>1074747.5900000001</v>
          </cell>
          <cell r="F434">
            <v>1017147.69</v>
          </cell>
        </row>
        <row r="435">
          <cell r="B435" t="str">
            <v>Accesorios sobre derechos</v>
          </cell>
          <cell r="C435">
            <v>0</v>
          </cell>
          <cell r="D435">
            <v>57599.9</v>
          </cell>
          <cell r="E435">
            <v>1074747.5900000001</v>
          </cell>
          <cell r="F435">
            <v>1017147.69</v>
          </cell>
        </row>
        <row r="436">
          <cell r="B436" t="str">
            <v>Otros Derechos</v>
          </cell>
          <cell r="C436">
            <v>0</v>
          </cell>
          <cell r="D436">
            <v>150</v>
          </cell>
          <cell r="E436">
            <v>42345</v>
          </cell>
          <cell r="F436">
            <v>42195</v>
          </cell>
        </row>
        <row r="437">
          <cell r="B437" t="str">
            <v>Otros Derechos no incluidos en otros conceptos</v>
          </cell>
          <cell r="C437">
            <v>0</v>
          </cell>
          <cell r="D437">
            <v>150</v>
          </cell>
          <cell r="E437">
            <v>42345</v>
          </cell>
          <cell r="F437">
            <v>42195</v>
          </cell>
        </row>
        <row r="438">
          <cell r="B438" t="str">
            <v>Expedición de constancias de no adeudo de contribuciones</v>
          </cell>
          <cell r="C438">
            <v>0</v>
          </cell>
          <cell r="D438">
            <v>0</v>
          </cell>
          <cell r="E438">
            <v>21645</v>
          </cell>
          <cell r="F438">
            <v>21645</v>
          </cell>
        </row>
        <row r="439">
          <cell r="B439" t="str">
            <v>Expedición de constancias sobre recibo oficial de pago</v>
          </cell>
          <cell r="C439">
            <v>0</v>
          </cell>
          <cell r="D439">
            <v>150</v>
          </cell>
          <cell r="E439">
            <v>20700</v>
          </cell>
          <cell r="F439">
            <v>20550</v>
          </cell>
        </row>
        <row r="440">
          <cell r="B440" t="str">
            <v>Productos</v>
          </cell>
          <cell r="C440">
            <v>0</v>
          </cell>
          <cell r="D440">
            <v>4894185.62</v>
          </cell>
          <cell r="E440">
            <v>25575000.969999999</v>
          </cell>
          <cell r="F440">
            <v>20680815.350000001</v>
          </cell>
        </row>
        <row r="441">
          <cell r="B441" t="str">
            <v>Productos Derivados del Uso y Aprovechamiento de Bienes no Sujetos a Régimen de Dominio Público</v>
          </cell>
          <cell r="C441">
            <v>0</v>
          </cell>
          <cell r="D441">
            <v>4894185.62</v>
          </cell>
          <cell r="E441">
            <v>25562949.850000001</v>
          </cell>
          <cell r="F441">
            <v>20668764.23</v>
          </cell>
        </row>
        <row r="442">
          <cell r="B442" t="str">
            <v>Productos de tipo corriente</v>
          </cell>
          <cell r="C442">
            <v>0</v>
          </cell>
          <cell r="D442">
            <v>4894185.62</v>
          </cell>
          <cell r="E442">
            <v>25562949.850000001</v>
          </cell>
          <cell r="F442">
            <v>20668764.23</v>
          </cell>
        </row>
        <row r="443">
          <cell r="B443" t="str">
            <v>Productos derivados del uso y aprovechamiento de bienes no sujetos a regimen de dominio publico</v>
          </cell>
          <cell r="C443">
            <v>0</v>
          </cell>
          <cell r="D443">
            <v>9992.5</v>
          </cell>
          <cell r="E443">
            <v>212635</v>
          </cell>
          <cell r="F443">
            <v>202642.5</v>
          </cell>
        </row>
        <row r="444">
          <cell r="B444" t="str">
            <v>Productos Financieros por recursos propios</v>
          </cell>
          <cell r="C444">
            <v>0</v>
          </cell>
          <cell r="D444">
            <v>4024983.43</v>
          </cell>
          <cell r="E444">
            <v>23473952.629999999</v>
          </cell>
          <cell r="F444">
            <v>19448969.199999999</v>
          </cell>
        </row>
        <row r="445">
          <cell r="B445" t="str">
            <v>Productos Federales</v>
          </cell>
          <cell r="C445">
            <v>0</v>
          </cell>
          <cell r="D445">
            <v>859119.69</v>
          </cell>
          <cell r="E445">
            <v>1874672.22</v>
          </cell>
          <cell r="F445">
            <v>1015552.53</v>
          </cell>
        </row>
        <row r="446">
          <cell r="B446" t="str">
            <v>Espacios y/o locales en el interior de instalaciones municipales</v>
          </cell>
          <cell r="C446">
            <v>0</v>
          </cell>
          <cell r="D446">
            <v>90</v>
          </cell>
          <cell r="E446">
            <v>1690</v>
          </cell>
          <cell r="F446">
            <v>1600</v>
          </cell>
        </row>
        <row r="447">
          <cell r="B447" t="str">
            <v>Otros productos</v>
          </cell>
          <cell r="C447">
            <v>0</v>
          </cell>
          <cell r="D447">
            <v>0</v>
          </cell>
          <cell r="E447">
            <v>12051.12</v>
          </cell>
          <cell r="F447">
            <v>12051.12</v>
          </cell>
        </row>
        <row r="448">
          <cell r="B448" t="str">
            <v>Otros Productos que Generan Ingresos Corrientes</v>
          </cell>
          <cell r="C448">
            <v>0</v>
          </cell>
          <cell r="D448">
            <v>0</v>
          </cell>
          <cell r="E448">
            <v>12051.12</v>
          </cell>
          <cell r="F448">
            <v>12051.12</v>
          </cell>
        </row>
        <row r="449">
          <cell r="B449" t="str">
            <v>Productos de tipo corriente</v>
          </cell>
          <cell r="C449">
            <v>0</v>
          </cell>
          <cell r="D449">
            <v>0</v>
          </cell>
          <cell r="E449">
            <v>12051.12</v>
          </cell>
          <cell r="F449">
            <v>12051.12</v>
          </cell>
        </row>
        <row r="450">
          <cell r="B450" t="str">
            <v>Aprovechamientos</v>
          </cell>
          <cell r="C450">
            <v>0</v>
          </cell>
          <cell r="D450">
            <v>486481.01</v>
          </cell>
          <cell r="E450">
            <v>29490784.57</v>
          </cell>
          <cell r="F450">
            <v>29004303.559999999</v>
          </cell>
        </row>
        <row r="451">
          <cell r="B451" t="str">
            <v>Incentivos Derivados de la Colaboración Fiscal</v>
          </cell>
          <cell r="C451">
            <v>0</v>
          </cell>
          <cell r="D451">
            <v>118421.97</v>
          </cell>
          <cell r="E451">
            <v>118421.97</v>
          </cell>
          <cell r="F451">
            <v>0</v>
          </cell>
        </row>
        <row r="452">
          <cell r="B452" t="str">
            <v>Aprovechamientos</v>
          </cell>
          <cell r="C452">
            <v>0</v>
          </cell>
          <cell r="D452">
            <v>118421.97</v>
          </cell>
          <cell r="E452">
            <v>118421.97</v>
          </cell>
          <cell r="F452">
            <v>0</v>
          </cell>
        </row>
        <row r="453">
          <cell r="B453" t="str">
            <v>Incentivos derivados de la colaboración fiscal, Multas federales</v>
          </cell>
          <cell r="C453">
            <v>0</v>
          </cell>
          <cell r="D453">
            <v>118421.97</v>
          </cell>
          <cell r="E453">
            <v>118421.97</v>
          </cell>
          <cell r="F453">
            <v>0</v>
          </cell>
        </row>
        <row r="454">
          <cell r="B454" t="str">
            <v>Multas</v>
          </cell>
          <cell r="C454">
            <v>0</v>
          </cell>
          <cell r="D454">
            <v>50698.7</v>
          </cell>
          <cell r="E454">
            <v>14211187.65</v>
          </cell>
          <cell r="F454">
            <v>14160488.949999999</v>
          </cell>
        </row>
        <row r="455">
          <cell r="B455" t="str">
            <v>Aprovechamientos - Multas</v>
          </cell>
          <cell r="C455">
            <v>0</v>
          </cell>
          <cell r="D455">
            <v>50698.7</v>
          </cell>
          <cell r="E455">
            <v>14211187.65</v>
          </cell>
          <cell r="F455">
            <v>14160488.949999999</v>
          </cell>
        </row>
        <row r="456">
          <cell r="B456" t="str">
            <v>Multas por la inobservancia a diversos ordenamientos</v>
          </cell>
          <cell r="C456">
            <v>0</v>
          </cell>
          <cell r="D456">
            <v>50698.7</v>
          </cell>
          <cell r="E456">
            <v>14211187.65</v>
          </cell>
          <cell r="F456">
            <v>14160488.949999999</v>
          </cell>
        </row>
        <row r="457">
          <cell r="B457" t="str">
            <v>Indemnizaciones</v>
          </cell>
          <cell r="C457">
            <v>0</v>
          </cell>
          <cell r="D457">
            <v>0</v>
          </cell>
          <cell r="E457">
            <v>1409319.33</v>
          </cell>
          <cell r="F457">
            <v>1409319.33</v>
          </cell>
        </row>
        <row r="458">
          <cell r="B458" t="str">
            <v>Aprovechamientos de tipo corriente</v>
          </cell>
          <cell r="C458">
            <v>0</v>
          </cell>
          <cell r="D458">
            <v>0</v>
          </cell>
          <cell r="E458">
            <v>1409319.33</v>
          </cell>
          <cell r="F458">
            <v>1409319.33</v>
          </cell>
        </row>
        <row r="459">
          <cell r="B459" t="str">
            <v>Por el incumplimiento a las obligaciones que deriven de procedimientos de Adquisiciones, Arrendamientos o Enajenaciones de bienes y de Contratación de Servicios</v>
          </cell>
          <cell r="C459">
            <v>0</v>
          </cell>
          <cell r="D459">
            <v>0</v>
          </cell>
          <cell r="E459">
            <v>1409319.33</v>
          </cell>
          <cell r="F459">
            <v>1409319.33</v>
          </cell>
        </row>
        <row r="460">
          <cell r="B460" t="str">
            <v>Accesorios de Aprovechamientos</v>
          </cell>
          <cell r="C460">
            <v>0</v>
          </cell>
          <cell r="D460">
            <v>0</v>
          </cell>
          <cell r="E460">
            <v>112228.97</v>
          </cell>
          <cell r="F460">
            <v>112228.97</v>
          </cell>
        </row>
        <row r="461">
          <cell r="B461" t="str">
            <v>Aprovechamientos de tipo corriente</v>
          </cell>
          <cell r="C461">
            <v>0</v>
          </cell>
          <cell r="D461">
            <v>0</v>
          </cell>
          <cell r="E461">
            <v>112228.97</v>
          </cell>
          <cell r="F461">
            <v>112228.97</v>
          </cell>
        </row>
        <row r="462">
          <cell r="B462" t="str">
            <v>Accesorios de aprovechamientos</v>
          </cell>
          <cell r="C462">
            <v>0</v>
          </cell>
          <cell r="D462">
            <v>0</v>
          </cell>
          <cell r="E462">
            <v>112228.97</v>
          </cell>
          <cell r="F462">
            <v>112228.97</v>
          </cell>
        </row>
        <row r="463">
          <cell r="B463" t="str">
            <v>Otros Aprovechamientos</v>
          </cell>
          <cell r="C463">
            <v>0</v>
          </cell>
          <cell r="D463">
            <v>317360.34000000003</v>
          </cell>
          <cell r="E463">
            <v>13639626.65</v>
          </cell>
          <cell r="F463">
            <v>13322266.310000001</v>
          </cell>
        </row>
        <row r="464">
          <cell r="B464" t="str">
            <v>Otros Aprovechamientos</v>
          </cell>
          <cell r="C464">
            <v>0</v>
          </cell>
          <cell r="D464">
            <v>317360.34000000003</v>
          </cell>
          <cell r="E464">
            <v>13639626.65</v>
          </cell>
          <cell r="F464">
            <v>13322266.310000001</v>
          </cell>
        </row>
        <row r="465">
          <cell r="B465" t="str">
            <v>Herencias, legados, donaciones y donativos</v>
          </cell>
          <cell r="C465">
            <v>0</v>
          </cell>
          <cell r="D465">
            <v>714</v>
          </cell>
          <cell r="E465">
            <v>2373126.06</v>
          </cell>
          <cell r="F465">
            <v>2372412.06</v>
          </cell>
        </row>
        <row r="466">
          <cell r="B466" t="str">
            <v>Productos de bienes u objetos que se pueden enajenar</v>
          </cell>
          <cell r="C466">
            <v>0</v>
          </cell>
          <cell r="D466">
            <v>0</v>
          </cell>
          <cell r="E466">
            <v>4810430.53</v>
          </cell>
          <cell r="F466">
            <v>4810430.53</v>
          </cell>
        </row>
        <row r="467">
          <cell r="B467" t="str">
            <v>Reintegros</v>
          </cell>
          <cell r="C467">
            <v>0</v>
          </cell>
          <cell r="D467">
            <v>0</v>
          </cell>
          <cell r="E467">
            <v>23552.97</v>
          </cell>
          <cell r="F467">
            <v>23552.97</v>
          </cell>
        </row>
        <row r="468">
          <cell r="B468" t="str">
            <v>Cooperaciones pactadas por contratos de concesiones a particulares</v>
          </cell>
          <cell r="C468">
            <v>0</v>
          </cell>
          <cell r="D468">
            <v>250000</v>
          </cell>
          <cell r="E468">
            <v>366387.17</v>
          </cell>
          <cell r="F468">
            <v>116387.17</v>
          </cell>
        </row>
        <row r="469">
          <cell r="B469" t="str">
            <v>Servicios prestados por la Secretaría de Relaciones Exteriores</v>
          </cell>
          <cell r="C469">
            <v>0</v>
          </cell>
          <cell r="D469">
            <v>1950</v>
          </cell>
          <cell r="E469">
            <v>2224950</v>
          </cell>
          <cell r="F469">
            <v>2223000</v>
          </cell>
        </row>
        <row r="470">
          <cell r="B470" t="str">
            <v>Descuentos Provenientes de Recursos Humanos</v>
          </cell>
          <cell r="C470">
            <v>0</v>
          </cell>
          <cell r="D470">
            <v>32251.88</v>
          </cell>
          <cell r="E470">
            <v>86784.49</v>
          </cell>
          <cell r="F470">
            <v>54532.61</v>
          </cell>
        </row>
        <row r="471">
          <cell r="B471" t="str">
            <v>Otros Aprovechamientos</v>
          </cell>
          <cell r="C471">
            <v>0</v>
          </cell>
          <cell r="D471">
            <v>32444.46</v>
          </cell>
          <cell r="E471">
            <v>3754395.43</v>
          </cell>
          <cell r="F471">
            <v>3721950.97</v>
          </cell>
        </row>
        <row r="472">
          <cell r="B472" t="str">
            <v>Ingresos no Comprendidos en las Fracciones de la Ley de Ingresos Causados en Ejercicios Fiscales Anteriores Pendientes de Liquidación o Pago</v>
          </cell>
          <cell r="C472">
            <v>0</v>
          </cell>
          <cell r="D472">
            <v>10420020.439999999</v>
          </cell>
          <cell r="E472">
            <v>91872754.450000003</v>
          </cell>
          <cell r="F472">
            <v>81452734.010000005</v>
          </cell>
        </row>
        <row r="473">
          <cell r="B473" t="str">
            <v>Impuestos no Comprendidos en las Fracciones de la Ley de Ingresos Causados en Ejercicios Fiscales Anteriores Pendientes de Liquidación o Pago</v>
          </cell>
          <cell r="C473">
            <v>0</v>
          </cell>
          <cell r="D473">
            <v>10419105.439999999</v>
          </cell>
          <cell r="E473">
            <v>91317642.450000003</v>
          </cell>
          <cell r="F473">
            <v>80898537.010000005</v>
          </cell>
        </row>
        <row r="474">
          <cell r="B474" t="str">
            <v>Impuestos causados en ejercicios fiscales anteriores pendientes de liquidación o pago</v>
          </cell>
          <cell r="C474">
            <v>0</v>
          </cell>
          <cell r="D474">
            <v>10419105.439999999</v>
          </cell>
          <cell r="E474">
            <v>91317642.450000003</v>
          </cell>
          <cell r="F474">
            <v>80898537.010000005</v>
          </cell>
        </row>
        <row r="475">
          <cell r="B475" t="str">
            <v>Impuestos causados en ejercicios fiscales anteriores Impuesto predial</v>
          </cell>
          <cell r="C475">
            <v>0</v>
          </cell>
          <cell r="D475">
            <v>7576658.2300000004</v>
          </cell>
          <cell r="E475">
            <v>41252257.289999999</v>
          </cell>
          <cell r="F475">
            <v>33675599.060000002</v>
          </cell>
        </row>
        <row r="476">
          <cell r="B476" t="str">
            <v>Impuestos causados en ejercicios fiscales anteriores Traslado de dominio</v>
          </cell>
          <cell r="C476">
            <v>0</v>
          </cell>
          <cell r="D476">
            <v>2842447.21</v>
          </cell>
          <cell r="E476">
            <v>47631624.350000001</v>
          </cell>
          <cell r="F476">
            <v>44789177.140000001</v>
          </cell>
        </row>
        <row r="477">
          <cell r="B477" t="str">
            <v>Impuestos causados en ejercicios fiscales anteriores Fraccionamientos, Condominios, Fusión , Subdivisión y Relot.</v>
          </cell>
          <cell r="C477">
            <v>0</v>
          </cell>
          <cell r="D477">
            <v>0</v>
          </cell>
          <cell r="E477">
            <v>2433760.81</v>
          </cell>
          <cell r="F477">
            <v>2433760.81</v>
          </cell>
        </row>
        <row r="478">
          <cell r="B478" t="str">
            <v>Contribuciones de Mejoras, Derechos, Productos y Aprovechamientos no Comprendidos en las Fracciones de la Ley de Ingresos Causados en Ejercicios Fiscales Anteriores Pendientes de Liquidación o Pago</v>
          </cell>
          <cell r="C478">
            <v>0</v>
          </cell>
          <cell r="D478">
            <v>915</v>
          </cell>
          <cell r="E478">
            <v>555112</v>
          </cell>
          <cell r="F478">
            <v>554197</v>
          </cell>
        </row>
        <row r="479">
          <cell r="B479" t="str">
            <v>Derechos no comprendidos en las fracciones de la Ley de Ingresos anteriores</v>
          </cell>
          <cell r="C479">
            <v>0</v>
          </cell>
          <cell r="D479">
            <v>915</v>
          </cell>
          <cell r="E479">
            <v>555112</v>
          </cell>
          <cell r="F479">
            <v>554197</v>
          </cell>
        </row>
        <row r="480">
          <cell r="B480" t="str">
            <v>Derechos de años anteriores por los Servicios relacionados con la obtención y revalidación de licencia municipal de funcionamiento</v>
          </cell>
          <cell r="C480">
            <v>0</v>
          </cell>
          <cell r="D480">
            <v>915</v>
          </cell>
          <cell r="E480">
            <v>555112</v>
          </cell>
          <cell r="F480">
            <v>554197</v>
          </cell>
        </row>
        <row r="481">
          <cell r="B481" t="str">
            <v>PARTICIPACIONES, APORTACIONES, TRANSFERENCIAS, ASIGNACIONES, SUBSIDIOS Y OTRAS AYUDAS</v>
          </cell>
          <cell r="C481">
            <v>0</v>
          </cell>
          <cell r="D481">
            <v>53484012.939999998</v>
          </cell>
          <cell r="E481">
            <v>670980204.41999996</v>
          </cell>
          <cell r="F481">
            <v>617496191.48000002</v>
          </cell>
        </row>
        <row r="482">
          <cell r="B482" t="str">
            <v>Participaciones, Aportaciones, Convenios, Incentivos Derivados de la Colaboración Fiscal y Fondos Distintos de Aportaciones</v>
          </cell>
          <cell r="C482">
            <v>0</v>
          </cell>
          <cell r="D482">
            <v>53484012.939999998</v>
          </cell>
          <cell r="E482">
            <v>670980204.41999996</v>
          </cell>
          <cell r="F482">
            <v>617496191.48000002</v>
          </cell>
        </row>
        <row r="483">
          <cell r="B483" t="str">
            <v>Participaciones</v>
          </cell>
          <cell r="C483">
            <v>0</v>
          </cell>
          <cell r="D483">
            <v>24737650</v>
          </cell>
          <cell r="E483">
            <v>372282634</v>
          </cell>
          <cell r="F483">
            <v>347544984</v>
          </cell>
        </row>
        <row r="484">
          <cell r="B484" t="str">
            <v>Fondo General de Participaciones</v>
          </cell>
          <cell r="C484">
            <v>0</v>
          </cell>
          <cell r="D484">
            <v>7064750</v>
          </cell>
          <cell r="E484">
            <v>170377946</v>
          </cell>
          <cell r="F484">
            <v>163313196</v>
          </cell>
        </row>
        <row r="485">
          <cell r="B485" t="str">
            <v>Fondo de Fomento Municipal</v>
          </cell>
          <cell r="C485">
            <v>0</v>
          </cell>
          <cell r="D485">
            <v>8202583</v>
          </cell>
          <cell r="E485">
            <v>58610757</v>
          </cell>
          <cell r="F485">
            <v>50408174</v>
          </cell>
        </row>
        <row r="486">
          <cell r="B486" t="str">
            <v>Por el Impuesto Especial sobre Producción y Servicios</v>
          </cell>
          <cell r="C486">
            <v>0</v>
          </cell>
          <cell r="D486">
            <v>1404914</v>
          </cell>
          <cell r="E486">
            <v>6511904</v>
          </cell>
          <cell r="F486">
            <v>5106990</v>
          </cell>
        </row>
        <row r="487">
          <cell r="B487" t="str">
            <v>Fondo de Fiscalización</v>
          </cell>
          <cell r="C487">
            <v>0</v>
          </cell>
          <cell r="D487">
            <v>1603587</v>
          </cell>
          <cell r="E487">
            <v>11897903</v>
          </cell>
          <cell r="F487">
            <v>10294316</v>
          </cell>
        </row>
        <row r="488">
          <cell r="B488" t="str">
            <v>Incentivos a la Venta Final de Gasolinas y Diésel</v>
          </cell>
          <cell r="C488">
            <v>0</v>
          </cell>
          <cell r="D488">
            <v>542773</v>
          </cell>
          <cell r="E488">
            <v>8378743</v>
          </cell>
          <cell r="F488">
            <v>7835970</v>
          </cell>
        </row>
        <row r="489">
          <cell r="B489" t="str">
            <v>Por el Impuesto Federal sobre Tenencia o Uso de Vehículos</v>
          </cell>
          <cell r="C489">
            <v>0</v>
          </cell>
          <cell r="D489">
            <v>166</v>
          </cell>
          <cell r="E489">
            <v>828</v>
          </cell>
          <cell r="F489">
            <v>662</v>
          </cell>
        </row>
        <row r="490">
          <cell r="B490" t="str">
            <v>Por el Impuesto sobre Automóviles Nuevos</v>
          </cell>
          <cell r="C490">
            <v>0</v>
          </cell>
          <cell r="D490">
            <v>1510269</v>
          </cell>
          <cell r="E490">
            <v>4695099</v>
          </cell>
          <cell r="F490">
            <v>3184830</v>
          </cell>
        </row>
        <row r="491">
          <cell r="B491" t="str">
            <v>Impuesto por la Venta de Bienes cuya Enajenación se encuentra Gravada por la Ley del I.E.P.S.</v>
          </cell>
          <cell r="C491">
            <v>0</v>
          </cell>
          <cell r="D491">
            <v>0</v>
          </cell>
          <cell r="E491">
            <v>565542</v>
          </cell>
          <cell r="F491">
            <v>565542</v>
          </cell>
        </row>
        <row r="492">
          <cell r="B492" t="str">
            <v>Otras Participaciones</v>
          </cell>
          <cell r="C492">
            <v>0</v>
          </cell>
          <cell r="D492">
            <v>4408608</v>
          </cell>
          <cell r="E492">
            <v>85685808</v>
          </cell>
          <cell r="F492">
            <v>81277200</v>
          </cell>
        </row>
        <row r="493">
          <cell r="B493" t="str">
            <v>Fondo de Estabilizaciòn de los Ingresos de las Entidades Federativas 2020</v>
          </cell>
          <cell r="C493">
            <v>0</v>
          </cell>
          <cell r="D493">
            <v>0</v>
          </cell>
          <cell r="E493">
            <v>22541850</v>
          </cell>
          <cell r="F493">
            <v>22541850</v>
          </cell>
        </row>
        <row r="494">
          <cell r="B494" t="str">
            <v>ISR Enajenación de Bienes Inmuebles</v>
          </cell>
          <cell r="C494">
            <v>0</v>
          </cell>
          <cell r="D494">
            <v>0</v>
          </cell>
          <cell r="E494">
            <v>1901992</v>
          </cell>
          <cell r="F494">
            <v>1901992</v>
          </cell>
        </row>
        <row r="495">
          <cell r="B495" t="str">
            <v>Fondo de Estabilizaciòn de los Ingresos de las Entidades Federativas Complemento 2019</v>
          </cell>
          <cell r="C495">
            <v>0</v>
          </cell>
          <cell r="D495">
            <v>0</v>
          </cell>
          <cell r="E495">
            <v>280904</v>
          </cell>
          <cell r="F495">
            <v>280904</v>
          </cell>
        </row>
        <row r="496">
          <cell r="B496" t="str">
            <v>Fondo de Compensación I.S.A.N.</v>
          </cell>
          <cell r="C496">
            <v>0</v>
          </cell>
          <cell r="D496">
            <v>0</v>
          </cell>
          <cell r="E496">
            <v>833358</v>
          </cell>
          <cell r="F496">
            <v>833358</v>
          </cell>
        </row>
        <row r="497">
          <cell r="B497" t="str">
            <v>Aportaciones</v>
          </cell>
          <cell r="C497">
            <v>0</v>
          </cell>
          <cell r="D497">
            <v>12012244</v>
          </cell>
          <cell r="E497">
            <v>153561571</v>
          </cell>
          <cell r="F497">
            <v>141549327</v>
          </cell>
        </row>
        <row r="498">
          <cell r="B498" t="str">
            <v>Aportaciones que recibe el municipio</v>
          </cell>
          <cell r="C498">
            <v>0</v>
          </cell>
          <cell r="D498">
            <v>12012244</v>
          </cell>
          <cell r="E498">
            <v>153561571</v>
          </cell>
          <cell r="F498">
            <v>141549327</v>
          </cell>
        </row>
        <row r="499">
          <cell r="B499" t="str">
            <v>Fondo de Aportación para la Infraestructura Social Municipal</v>
          </cell>
          <cell r="C499">
            <v>0</v>
          </cell>
          <cell r="D499">
            <v>1298799</v>
          </cell>
          <cell r="E499">
            <v>14286789</v>
          </cell>
          <cell r="F499">
            <v>12987990</v>
          </cell>
        </row>
        <row r="500">
          <cell r="B500" t="str">
            <v>Fondo de Aportación para el Fortalecimiento de los Municipios</v>
          </cell>
          <cell r="C500">
            <v>0</v>
          </cell>
          <cell r="D500">
            <v>10713445</v>
          </cell>
          <cell r="E500">
            <v>139274782</v>
          </cell>
          <cell r="F500">
            <v>128561337</v>
          </cell>
        </row>
        <row r="501">
          <cell r="B501" t="str">
            <v>Convenios</v>
          </cell>
          <cell r="C501">
            <v>0</v>
          </cell>
          <cell r="D501">
            <v>16734118.939999999</v>
          </cell>
          <cell r="E501">
            <v>144961562.91999999</v>
          </cell>
          <cell r="F501">
            <v>128227443.98</v>
          </cell>
        </row>
        <row r="502">
          <cell r="B502" t="str">
            <v>Ingresos por convenios</v>
          </cell>
          <cell r="C502">
            <v>0</v>
          </cell>
          <cell r="D502">
            <v>16734118.939999999</v>
          </cell>
          <cell r="E502">
            <v>144961562.91999999</v>
          </cell>
          <cell r="F502">
            <v>128227443.98</v>
          </cell>
        </row>
        <row r="503">
          <cell r="B503" t="str">
            <v>Ingresos Federales por convenios</v>
          </cell>
          <cell r="C503">
            <v>0</v>
          </cell>
          <cell r="D503">
            <v>1046015.98</v>
          </cell>
          <cell r="E503">
            <v>66804491.210000001</v>
          </cell>
          <cell r="F503">
            <v>65758475.229999997</v>
          </cell>
        </row>
        <row r="504">
          <cell r="B504" t="str">
            <v>Ingresos estatales por convenios</v>
          </cell>
          <cell r="C504">
            <v>0</v>
          </cell>
          <cell r="D504">
            <v>15682615.449999999</v>
          </cell>
          <cell r="E504">
            <v>78132154.030000001</v>
          </cell>
          <cell r="F504">
            <v>62449538.579999998</v>
          </cell>
        </row>
        <row r="505">
          <cell r="B505" t="str">
            <v>Productos derivados de Convenios</v>
          </cell>
          <cell r="C505">
            <v>0</v>
          </cell>
          <cell r="D505">
            <v>5487.51</v>
          </cell>
          <cell r="E505">
            <v>24917.68</v>
          </cell>
          <cell r="F505">
            <v>19430.169999999998</v>
          </cell>
        </row>
        <row r="506">
          <cell r="B506" t="str">
            <v>Incentivos Derivados de la Colaboración Fiscal</v>
          </cell>
          <cell r="C506">
            <v>0</v>
          </cell>
          <cell r="D506">
            <v>0</v>
          </cell>
          <cell r="E506">
            <v>174436.5</v>
          </cell>
          <cell r="F506">
            <v>174436.5</v>
          </cell>
        </row>
        <row r="507">
          <cell r="B507" t="str">
            <v>Multas Federales No Fiscales</v>
          </cell>
          <cell r="C507">
            <v>0</v>
          </cell>
          <cell r="D507">
            <v>0</v>
          </cell>
          <cell r="E507">
            <v>174436.5</v>
          </cell>
          <cell r="F507">
            <v>174436.5</v>
          </cell>
        </row>
        <row r="508">
          <cell r="B508" t="str">
            <v>GASTOS Y OTRAS PÉRDIDAS</v>
          </cell>
          <cell r="C508">
            <v>0</v>
          </cell>
          <cell r="D508">
            <v>1683476193.1400001</v>
          </cell>
          <cell r="E508">
            <v>259830327.56</v>
          </cell>
          <cell r="F508">
            <v>1423645865.5799999</v>
          </cell>
        </row>
        <row r="509">
          <cell r="B509" t="str">
            <v>GASTOS DE FUNCIONAMIENTO</v>
          </cell>
          <cell r="C509">
            <v>0</v>
          </cell>
          <cell r="D509">
            <v>1314236924.28</v>
          </cell>
          <cell r="E509">
            <v>213780220.25</v>
          </cell>
          <cell r="F509">
            <v>1100456704.03</v>
          </cell>
        </row>
        <row r="510">
          <cell r="B510" t="str">
            <v>Servicios Personales</v>
          </cell>
          <cell r="C510">
            <v>0</v>
          </cell>
          <cell r="D510">
            <v>554771056.62</v>
          </cell>
          <cell r="E510">
            <v>46995912.189999998</v>
          </cell>
          <cell r="F510">
            <v>507775144.43000001</v>
          </cell>
        </row>
        <row r="511">
          <cell r="B511" t="str">
            <v>Remuneraciones al Personal de Carácter Permanente</v>
          </cell>
          <cell r="C511">
            <v>0</v>
          </cell>
          <cell r="D511">
            <v>345577949.04000002</v>
          </cell>
          <cell r="E511">
            <v>27123618.25</v>
          </cell>
          <cell r="F511">
            <v>318454330.79000002</v>
          </cell>
        </row>
        <row r="512">
          <cell r="B512" t="str">
            <v>Remuneraciones al Personal de Carácter Permanente</v>
          </cell>
          <cell r="C512">
            <v>0</v>
          </cell>
          <cell r="D512">
            <v>345577949.04000002</v>
          </cell>
          <cell r="E512">
            <v>27123618.25</v>
          </cell>
          <cell r="F512">
            <v>318454330.79000002</v>
          </cell>
        </row>
        <row r="513">
          <cell r="B513" t="str">
            <v>Dietas</v>
          </cell>
          <cell r="C513">
            <v>0</v>
          </cell>
          <cell r="D513">
            <v>15141689.52</v>
          </cell>
          <cell r="E513">
            <v>0</v>
          </cell>
          <cell r="F513">
            <v>15141689.52</v>
          </cell>
        </row>
        <row r="514">
          <cell r="B514" t="str">
            <v>Sueldos base al personal permanente</v>
          </cell>
          <cell r="C514">
            <v>0</v>
          </cell>
          <cell r="D514">
            <v>330436259.51999998</v>
          </cell>
          <cell r="E514">
            <v>27123618.25</v>
          </cell>
          <cell r="F514">
            <v>303312641.26999998</v>
          </cell>
        </row>
        <row r="515">
          <cell r="B515" t="str">
            <v>Remuneraciones Adicionales y Especiales</v>
          </cell>
          <cell r="C515">
            <v>0</v>
          </cell>
          <cell r="D515">
            <v>91331995.400000006</v>
          </cell>
          <cell r="E515">
            <v>1380331.51</v>
          </cell>
          <cell r="F515">
            <v>89951663.890000001</v>
          </cell>
        </row>
        <row r="516">
          <cell r="B516" t="str">
            <v>Remuneraciones Adicionales y Especiales</v>
          </cell>
          <cell r="C516">
            <v>0</v>
          </cell>
          <cell r="D516">
            <v>91331995.400000006</v>
          </cell>
          <cell r="E516">
            <v>1380331.51</v>
          </cell>
          <cell r="F516">
            <v>89951663.890000001</v>
          </cell>
        </row>
        <row r="517">
          <cell r="B517" t="str">
            <v>Primas por años de servicios efectivos prestados</v>
          </cell>
          <cell r="C517">
            <v>0</v>
          </cell>
          <cell r="D517">
            <v>3329959.26</v>
          </cell>
          <cell r="E517">
            <v>957973.88</v>
          </cell>
          <cell r="F517">
            <v>2371985.38</v>
          </cell>
        </row>
        <row r="518">
          <cell r="B518" t="str">
            <v>Primas de vacaciones, dominical</v>
          </cell>
          <cell r="C518">
            <v>0</v>
          </cell>
          <cell r="D518">
            <v>25319384.699999999</v>
          </cell>
          <cell r="E518">
            <v>303507.12</v>
          </cell>
          <cell r="F518">
            <v>25015877.579999998</v>
          </cell>
        </row>
        <row r="519">
          <cell r="B519" t="str">
            <v>Aguinaldo o gratificacion de fin de año</v>
          </cell>
          <cell r="C519">
            <v>0</v>
          </cell>
          <cell r="D519">
            <v>61267215.32</v>
          </cell>
          <cell r="E519">
            <v>58038.68</v>
          </cell>
          <cell r="F519">
            <v>61209176.640000001</v>
          </cell>
        </row>
        <row r="520">
          <cell r="B520" t="str">
            <v>Horas extraordinarias</v>
          </cell>
          <cell r="C520">
            <v>0</v>
          </cell>
          <cell r="D520">
            <v>1415436.12</v>
          </cell>
          <cell r="E520">
            <v>60811.83</v>
          </cell>
          <cell r="F520">
            <v>1354624.29</v>
          </cell>
        </row>
        <row r="521">
          <cell r="B521" t="str">
            <v>Seguridad Social</v>
          </cell>
          <cell r="C521">
            <v>0</v>
          </cell>
          <cell r="D521">
            <v>60602486.229999997</v>
          </cell>
          <cell r="E521">
            <v>14384550.66</v>
          </cell>
          <cell r="F521">
            <v>46217935.57</v>
          </cell>
        </row>
        <row r="522">
          <cell r="B522" t="str">
            <v>Seguridad Social</v>
          </cell>
          <cell r="C522">
            <v>0</v>
          </cell>
          <cell r="D522">
            <v>60602486.229999997</v>
          </cell>
          <cell r="E522">
            <v>14384550.66</v>
          </cell>
          <cell r="F522">
            <v>46217935.57</v>
          </cell>
        </row>
        <row r="523">
          <cell r="B523" t="str">
            <v>Aportaciones de seguridad social</v>
          </cell>
          <cell r="C523">
            <v>0</v>
          </cell>
          <cell r="D523">
            <v>57333333.310000002</v>
          </cell>
          <cell r="E523">
            <v>14333333.35</v>
          </cell>
          <cell r="F523">
            <v>42999999.960000001</v>
          </cell>
        </row>
        <row r="524">
          <cell r="B524" t="str">
            <v>Cuotas para el seguro de vida del personal civil</v>
          </cell>
          <cell r="C524">
            <v>0</v>
          </cell>
          <cell r="D524">
            <v>1502869.86</v>
          </cell>
          <cell r="E524">
            <v>0</v>
          </cell>
          <cell r="F524">
            <v>1502869.86</v>
          </cell>
        </row>
        <row r="525">
          <cell r="B525" t="str">
            <v>Cuotas para el seguro de gastos médicos al personal civil</v>
          </cell>
          <cell r="C525">
            <v>0</v>
          </cell>
          <cell r="D525">
            <v>1766283.06</v>
          </cell>
          <cell r="E525">
            <v>51217.31</v>
          </cell>
          <cell r="F525">
            <v>1715065.75</v>
          </cell>
        </row>
        <row r="526">
          <cell r="B526" t="str">
            <v>Otras Prestaciones Sociales y Económicas</v>
          </cell>
          <cell r="C526">
            <v>0</v>
          </cell>
          <cell r="D526">
            <v>50810415.460000001</v>
          </cell>
          <cell r="E526">
            <v>4107411.77</v>
          </cell>
          <cell r="F526">
            <v>46703003.689999998</v>
          </cell>
        </row>
        <row r="527">
          <cell r="B527" t="str">
            <v>Otras Prestaciones Sociales y Económicas</v>
          </cell>
          <cell r="C527">
            <v>0</v>
          </cell>
          <cell r="D527">
            <v>50810415.460000001</v>
          </cell>
          <cell r="E527">
            <v>4107411.77</v>
          </cell>
          <cell r="F527">
            <v>46703003.689999998</v>
          </cell>
        </row>
        <row r="528">
          <cell r="B528" t="str">
            <v>Cuotas para el fondo de ahorro y fondo de trabajo</v>
          </cell>
          <cell r="C528">
            <v>0</v>
          </cell>
          <cell r="D528">
            <v>2282009.6000000001</v>
          </cell>
          <cell r="E528">
            <v>81495.03</v>
          </cell>
          <cell r="F528">
            <v>2200514.5699999998</v>
          </cell>
        </row>
        <row r="529">
          <cell r="B529" t="str">
            <v>Indemnizaciones</v>
          </cell>
          <cell r="C529">
            <v>0</v>
          </cell>
          <cell r="D529">
            <v>13462613.199999999</v>
          </cell>
          <cell r="E529">
            <v>1251407.3400000001</v>
          </cell>
          <cell r="F529">
            <v>12211205.859999999</v>
          </cell>
        </row>
        <row r="530">
          <cell r="B530" t="str">
            <v>Prestaciones contractuales</v>
          </cell>
          <cell r="C530">
            <v>0</v>
          </cell>
          <cell r="D530">
            <v>20201287.550000001</v>
          </cell>
          <cell r="E530">
            <v>2186792.34</v>
          </cell>
          <cell r="F530">
            <v>18014495.210000001</v>
          </cell>
        </row>
        <row r="531">
          <cell r="B531" t="str">
            <v>Otras prestaciones sociales y económicas</v>
          </cell>
          <cell r="C531">
            <v>0</v>
          </cell>
          <cell r="D531">
            <v>14864505.109999999</v>
          </cell>
          <cell r="E531">
            <v>587717.06000000006</v>
          </cell>
          <cell r="F531">
            <v>14276788.050000001</v>
          </cell>
        </row>
        <row r="532">
          <cell r="B532" t="str">
            <v>Pago de Estímulos a Servidores Públicos</v>
          </cell>
          <cell r="C532">
            <v>0</v>
          </cell>
          <cell r="D532">
            <v>6448210.4900000002</v>
          </cell>
          <cell r="E532">
            <v>0</v>
          </cell>
          <cell r="F532">
            <v>6448210.4900000002</v>
          </cell>
        </row>
        <row r="533">
          <cell r="B533" t="str">
            <v>Pago de Estímulos a Servidores Públicos</v>
          </cell>
          <cell r="C533">
            <v>0</v>
          </cell>
          <cell r="D533">
            <v>6448210.4900000002</v>
          </cell>
          <cell r="E533">
            <v>0</v>
          </cell>
          <cell r="F533">
            <v>6448210.4900000002</v>
          </cell>
        </row>
        <row r="534">
          <cell r="B534" t="str">
            <v>Estímulos</v>
          </cell>
          <cell r="C534">
            <v>0</v>
          </cell>
          <cell r="D534">
            <v>6448210.4900000002</v>
          </cell>
          <cell r="E534">
            <v>0</v>
          </cell>
          <cell r="F534">
            <v>6448210.4900000002</v>
          </cell>
        </row>
        <row r="535">
          <cell r="B535" t="str">
            <v>Materiales y Suministros</v>
          </cell>
          <cell r="C535">
            <v>0</v>
          </cell>
          <cell r="D535">
            <v>149322623.56999999</v>
          </cell>
          <cell r="E535">
            <v>35425637.399999999</v>
          </cell>
          <cell r="F535">
            <v>113896986.17</v>
          </cell>
        </row>
        <row r="536">
          <cell r="B536" t="str">
            <v>Materiales de Administración, Emisión de Documentos y Artículos Oficiales</v>
          </cell>
          <cell r="C536">
            <v>0</v>
          </cell>
          <cell r="D536">
            <v>9508495.8300000001</v>
          </cell>
          <cell r="E536">
            <v>1603545.25</v>
          </cell>
          <cell r="F536">
            <v>7904950.5800000001</v>
          </cell>
        </row>
        <row r="537">
          <cell r="B537" t="str">
            <v>Materiales de Administración, Emisión de Documentos y Artículos Oficiales</v>
          </cell>
          <cell r="C537">
            <v>0</v>
          </cell>
          <cell r="D537">
            <v>9508495.8300000001</v>
          </cell>
          <cell r="E537">
            <v>1603545.25</v>
          </cell>
          <cell r="F537">
            <v>7904950.5800000001</v>
          </cell>
        </row>
        <row r="538">
          <cell r="B538" t="str">
            <v>Materiales, útiles  y equipos menores de oficina</v>
          </cell>
          <cell r="C538">
            <v>0</v>
          </cell>
          <cell r="D538">
            <v>1714724.13</v>
          </cell>
          <cell r="E538">
            <v>173808.59</v>
          </cell>
          <cell r="F538">
            <v>1540915.54</v>
          </cell>
        </row>
        <row r="539">
          <cell r="B539" t="str">
            <v>Materiales y útiles de impresión y producción</v>
          </cell>
          <cell r="C539">
            <v>0</v>
          </cell>
          <cell r="D539">
            <v>18195.73</v>
          </cell>
          <cell r="E539">
            <v>175.21</v>
          </cell>
          <cell r="F539">
            <v>18020.52</v>
          </cell>
        </row>
        <row r="540">
          <cell r="B540" t="str">
            <v>Materiales, útiles  y equipos menores de tecnologías de la información y comunicaciones</v>
          </cell>
          <cell r="C540">
            <v>0</v>
          </cell>
          <cell r="D540">
            <v>530824.43000000005</v>
          </cell>
          <cell r="E540">
            <v>41346.379999999997</v>
          </cell>
          <cell r="F540">
            <v>489478.05</v>
          </cell>
        </row>
        <row r="541">
          <cell r="B541" t="str">
            <v>Material impreso e informaciòn digital</v>
          </cell>
          <cell r="C541">
            <v>0</v>
          </cell>
          <cell r="D541">
            <v>4583553.75</v>
          </cell>
          <cell r="E541">
            <v>641165.46</v>
          </cell>
          <cell r="F541">
            <v>3942388.29</v>
          </cell>
        </row>
        <row r="542">
          <cell r="B542" t="str">
            <v>Material de limpieza</v>
          </cell>
          <cell r="C542">
            <v>0</v>
          </cell>
          <cell r="D542">
            <v>2598171.37</v>
          </cell>
          <cell r="E542">
            <v>726241.2</v>
          </cell>
          <cell r="F542">
            <v>1871930.17</v>
          </cell>
        </row>
        <row r="543">
          <cell r="B543" t="str">
            <v>Materiales y útiles de enseñanza</v>
          </cell>
          <cell r="C543">
            <v>0</v>
          </cell>
          <cell r="D543">
            <v>24437.08</v>
          </cell>
          <cell r="E543">
            <v>1513.74</v>
          </cell>
          <cell r="F543">
            <v>22923.34</v>
          </cell>
        </row>
        <row r="544">
          <cell r="B544" t="str">
            <v>Materiales para el registro e identificación de bienes y personas</v>
          </cell>
          <cell r="C544">
            <v>0</v>
          </cell>
          <cell r="D544">
            <v>38589.339999999997</v>
          </cell>
          <cell r="E544">
            <v>19294.669999999998</v>
          </cell>
          <cell r="F544">
            <v>19294.669999999998</v>
          </cell>
        </row>
        <row r="545">
          <cell r="B545" t="str">
            <v>Alimentos y Utensilios</v>
          </cell>
          <cell r="C545">
            <v>0</v>
          </cell>
          <cell r="D545">
            <v>1386996.35</v>
          </cell>
          <cell r="E545">
            <v>386605.77</v>
          </cell>
          <cell r="F545">
            <v>1000390.58</v>
          </cell>
        </row>
        <row r="546">
          <cell r="B546" t="str">
            <v>Alimentos y Utensilios</v>
          </cell>
          <cell r="C546">
            <v>0</v>
          </cell>
          <cell r="D546">
            <v>1386996.35</v>
          </cell>
          <cell r="E546">
            <v>386605.77</v>
          </cell>
          <cell r="F546">
            <v>1000390.58</v>
          </cell>
        </row>
        <row r="547">
          <cell r="B547" t="str">
            <v>Productos alimenticios para personas</v>
          </cell>
          <cell r="C547">
            <v>0</v>
          </cell>
          <cell r="D547">
            <v>959944.67</v>
          </cell>
          <cell r="E547">
            <v>240445.77</v>
          </cell>
          <cell r="F547">
            <v>719498.9</v>
          </cell>
        </row>
        <row r="548">
          <cell r="B548" t="str">
            <v>Productos alimenticios para animales</v>
          </cell>
          <cell r="C548">
            <v>0</v>
          </cell>
          <cell r="D548">
            <v>425281.52</v>
          </cell>
          <cell r="E548">
            <v>146160</v>
          </cell>
          <cell r="F548">
            <v>279121.52</v>
          </cell>
        </row>
        <row r="549">
          <cell r="B549" t="str">
            <v>Utensilios para el servicio de alimentación</v>
          </cell>
          <cell r="C549">
            <v>0</v>
          </cell>
          <cell r="D549">
            <v>1770.16</v>
          </cell>
          <cell r="E549">
            <v>0</v>
          </cell>
          <cell r="F549">
            <v>1770.16</v>
          </cell>
        </row>
        <row r="550">
          <cell r="B550" t="str">
            <v>Materias Primas y Materiales de Producción y Comercialización</v>
          </cell>
          <cell r="C550">
            <v>0</v>
          </cell>
          <cell r="D550">
            <v>368414.14</v>
          </cell>
          <cell r="E550">
            <v>0</v>
          </cell>
          <cell r="F550">
            <v>368414.14</v>
          </cell>
        </row>
        <row r="551">
          <cell r="B551" t="str">
            <v>Materias Primas y Materiales de Producción y Comercialización</v>
          </cell>
          <cell r="C551">
            <v>0</v>
          </cell>
          <cell r="D551">
            <v>368414.14</v>
          </cell>
          <cell r="E551">
            <v>0</v>
          </cell>
          <cell r="F551">
            <v>368414.14</v>
          </cell>
        </row>
        <row r="552">
          <cell r="B552" t="str">
            <v>Productos químicos, farmacéuticos y de laboratorio adquiridos como materia prima</v>
          </cell>
          <cell r="C552">
            <v>0</v>
          </cell>
          <cell r="D552">
            <v>593.79999999999995</v>
          </cell>
          <cell r="E552">
            <v>0</v>
          </cell>
          <cell r="F552">
            <v>593.79999999999995</v>
          </cell>
        </row>
        <row r="553">
          <cell r="B553" t="str">
            <v>Productos de cuero, piel, plástico y hule adquiridos como materia prima</v>
          </cell>
          <cell r="C553">
            <v>0</v>
          </cell>
          <cell r="D553">
            <v>367820.34</v>
          </cell>
          <cell r="E553">
            <v>0</v>
          </cell>
          <cell r="F553">
            <v>367820.34</v>
          </cell>
        </row>
        <row r="554">
          <cell r="B554" t="str">
            <v>Materiales y Artículos de Construcción y de Reparación</v>
          </cell>
          <cell r="C554">
            <v>0</v>
          </cell>
          <cell r="D554">
            <v>26041214.760000002</v>
          </cell>
          <cell r="E554">
            <v>6826557.6299999999</v>
          </cell>
          <cell r="F554">
            <v>19214657.129999999</v>
          </cell>
        </row>
        <row r="555">
          <cell r="B555" t="str">
            <v>Materiales y Artículos de Construcción y de Reparación</v>
          </cell>
          <cell r="C555">
            <v>0</v>
          </cell>
          <cell r="D555">
            <v>26041214.760000002</v>
          </cell>
          <cell r="E555">
            <v>6826557.6299999999</v>
          </cell>
          <cell r="F555">
            <v>19214657.129999999</v>
          </cell>
        </row>
        <row r="556">
          <cell r="B556" t="str">
            <v>Productos minerales no metálicos</v>
          </cell>
          <cell r="C556">
            <v>0</v>
          </cell>
          <cell r="D556">
            <v>2312416.19</v>
          </cell>
          <cell r="E556">
            <v>104676</v>
          </cell>
          <cell r="F556">
            <v>2207740.19</v>
          </cell>
        </row>
        <row r="557">
          <cell r="B557" t="str">
            <v>Cemento y productos de concreto</v>
          </cell>
          <cell r="C557">
            <v>0</v>
          </cell>
          <cell r="D557">
            <v>2202798.9700000002</v>
          </cell>
          <cell r="E557">
            <v>594252.07999999996</v>
          </cell>
          <cell r="F557">
            <v>1608546.89</v>
          </cell>
        </row>
        <row r="558">
          <cell r="B558" t="str">
            <v>Cal, yeso y productos de yeso</v>
          </cell>
          <cell r="C558">
            <v>0</v>
          </cell>
          <cell r="D558">
            <v>122117.82</v>
          </cell>
          <cell r="E558">
            <v>21623.919999999998</v>
          </cell>
          <cell r="F558">
            <v>100493.9</v>
          </cell>
        </row>
        <row r="559">
          <cell r="B559" t="str">
            <v>Madera y productos de madera</v>
          </cell>
          <cell r="C559">
            <v>0</v>
          </cell>
          <cell r="D559">
            <v>177177.75</v>
          </cell>
          <cell r="E559">
            <v>39332.35</v>
          </cell>
          <cell r="F559">
            <v>137845.4</v>
          </cell>
        </row>
        <row r="560">
          <cell r="B560" t="str">
            <v>Vidrio y productos de vidrio</v>
          </cell>
          <cell r="C560">
            <v>0</v>
          </cell>
          <cell r="D560">
            <v>5383.09</v>
          </cell>
          <cell r="E560">
            <v>0</v>
          </cell>
          <cell r="F560">
            <v>5383.09</v>
          </cell>
        </row>
        <row r="561">
          <cell r="B561" t="str">
            <v>Material eléctrico y electrónico</v>
          </cell>
          <cell r="C561">
            <v>0</v>
          </cell>
          <cell r="D561">
            <v>2564900.08</v>
          </cell>
          <cell r="E561">
            <v>297253.03000000003</v>
          </cell>
          <cell r="F561">
            <v>2267647.0499999998</v>
          </cell>
        </row>
        <row r="562">
          <cell r="B562" t="str">
            <v>Artículos metálicos para la construcción</v>
          </cell>
          <cell r="C562">
            <v>0</v>
          </cell>
          <cell r="D562">
            <v>3194746.54</v>
          </cell>
          <cell r="E562">
            <v>399540.56</v>
          </cell>
          <cell r="F562">
            <v>2795205.98</v>
          </cell>
        </row>
        <row r="563">
          <cell r="B563" t="str">
            <v>Materiales complementarios</v>
          </cell>
          <cell r="C563">
            <v>0</v>
          </cell>
          <cell r="D563">
            <v>337099.45</v>
          </cell>
          <cell r="E563">
            <v>36366</v>
          </cell>
          <cell r="F563">
            <v>300733.45</v>
          </cell>
        </row>
        <row r="564">
          <cell r="B564" t="str">
            <v>Otros materiales y artículos de construcción y reparación</v>
          </cell>
          <cell r="C564">
            <v>0</v>
          </cell>
          <cell r="D564">
            <v>15124574.869999999</v>
          </cell>
          <cell r="E564">
            <v>5333513.6900000004</v>
          </cell>
          <cell r="F564">
            <v>9791061.1799999997</v>
          </cell>
        </row>
        <row r="565">
          <cell r="B565" t="str">
            <v>Productos Químicos, Farmacéuticos y de Laboratorio</v>
          </cell>
          <cell r="C565">
            <v>0</v>
          </cell>
          <cell r="D565">
            <v>5389537.1299999999</v>
          </cell>
          <cell r="E565">
            <v>2456666.77</v>
          </cell>
          <cell r="F565">
            <v>2932870.36</v>
          </cell>
        </row>
        <row r="566">
          <cell r="B566" t="str">
            <v>Productos Químicos, Farmacéuticos y de Laboratorio</v>
          </cell>
          <cell r="C566">
            <v>0</v>
          </cell>
          <cell r="D566">
            <v>5389537.1299999999</v>
          </cell>
          <cell r="E566">
            <v>2456666.77</v>
          </cell>
          <cell r="F566">
            <v>2932870.36</v>
          </cell>
        </row>
        <row r="567">
          <cell r="B567" t="str">
            <v>Productos químicos básicos</v>
          </cell>
          <cell r="C567">
            <v>0</v>
          </cell>
          <cell r="D567">
            <v>101566.71</v>
          </cell>
          <cell r="E567">
            <v>21735.38</v>
          </cell>
          <cell r="F567">
            <v>79831.33</v>
          </cell>
        </row>
        <row r="568">
          <cell r="B568" t="str">
            <v>Fertilizantes, pesticidas y otros agroquímicos</v>
          </cell>
          <cell r="C568">
            <v>0</v>
          </cell>
          <cell r="D568">
            <v>1367174.15</v>
          </cell>
          <cell r="E568">
            <v>1047469.11</v>
          </cell>
          <cell r="F568">
            <v>319705.03999999998</v>
          </cell>
        </row>
        <row r="569">
          <cell r="B569" t="str">
            <v>Medicinas y productos farmacéuticos</v>
          </cell>
          <cell r="C569">
            <v>0</v>
          </cell>
          <cell r="D569">
            <v>1433378.16</v>
          </cell>
          <cell r="E569">
            <v>519641.16</v>
          </cell>
          <cell r="F569">
            <v>913737</v>
          </cell>
        </row>
        <row r="570">
          <cell r="B570" t="str">
            <v>Materiales, accesorios y suministros médicos</v>
          </cell>
          <cell r="C570">
            <v>0</v>
          </cell>
          <cell r="D570">
            <v>962554.23</v>
          </cell>
          <cell r="E570">
            <v>228866.8</v>
          </cell>
          <cell r="F570">
            <v>733687.43</v>
          </cell>
        </row>
        <row r="571">
          <cell r="B571" t="str">
            <v>Materiales, accesorios y suministros de laboratorio</v>
          </cell>
          <cell r="C571">
            <v>0</v>
          </cell>
          <cell r="D571">
            <v>573678</v>
          </cell>
          <cell r="E571">
            <v>573678</v>
          </cell>
          <cell r="F571">
            <v>0</v>
          </cell>
        </row>
        <row r="572">
          <cell r="B572" t="str">
            <v>Fibras sintéticas, hules, plásticos y derivados</v>
          </cell>
          <cell r="C572">
            <v>0</v>
          </cell>
          <cell r="D572">
            <v>843158.48</v>
          </cell>
          <cell r="E572">
            <v>63039.22</v>
          </cell>
          <cell r="F572">
            <v>780119.26</v>
          </cell>
        </row>
        <row r="573">
          <cell r="B573" t="str">
            <v>Otros productos químicos</v>
          </cell>
          <cell r="C573">
            <v>0</v>
          </cell>
          <cell r="D573">
            <v>108027.4</v>
          </cell>
          <cell r="E573">
            <v>2237.1</v>
          </cell>
          <cell r="F573">
            <v>105790.3</v>
          </cell>
        </row>
        <row r="574">
          <cell r="B574" t="str">
            <v>Combustibles, Lubricantes y Aditivos</v>
          </cell>
          <cell r="C574">
            <v>0</v>
          </cell>
          <cell r="D574">
            <v>44487784.140000001</v>
          </cell>
          <cell r="E574">
            <v>2335199.4900000002</v>
          </cell>
          <cell r="F574">
            <v>42152584.649999999</v>
          </cell>
        </row>
        <row r="575">
          <cell r="B575" t="str">
            <v>Combustibles, Lubricantes y Aditivos</v>
          </cell>
          <cell r="C575">
            <v>0</v>
          </cell>
          <cell r="D575">
            <v>44487784.140000001</v>
          </cell>
          <cell r="E575">
            <v>2335199.4900000002</v>
          </cell>
          <cell r="F575">
            <v>42152584.649999999</v>
          </cell>
        </row>
        <row r="576">
          <cell r="B576" t="str">
            <v>Combustibles, lubricantes y aditivos</v>
          </cell>
          <cell r="C576">
            <v>0</v>
          </cell>
          <cell r="D576">
            <v>44487784.140000001</v>
          </cell>
          <cell r="E576">
            <v>2335199.4900000002</v>
          </cell>
          <cell r="F576">
            <v>42152584.649999999</v>
          </cell>
        </row>
        <row r="577">
          <cell r="B577" t="str">
            <v>Vestuario, Blancos, Prendas de Protección y Artículos Deportivos</v>
          </cell>
          <cell r="C577">
            <v>0</v>
          </cell>
          <cell r="D577">
            <v>30069876.780000001</v>
          </cell>
          <cell r="E577">
            <v>18921030.120000001</v>
          </cell>
          <cell r="F577">
            <v>11148846.66</v>
          </cell>
        </row>
        <row r="578">
          <cell r="B578" t="str">
            <v>Vestuario, Blancos, Prendas de Protección y Artículos Deportivos</v>
          </cell>
          <cell r="C578">
            <v>0</v>
          </cell>
          <cell r="D578">
            <v>30069876.780000001</v>
          </cell>
          <cell r="E578">
            <v>18921030.120000001</v>
          </cell>
          <cell r="F578">
            <v>11148846.66</v>
          </cell>
        </row>
        <row r="579">
          <cell r="B579" t="str">
            <v>Vestuario y uniformes</v>
          </cell>
          <cell r="C579">
            <v>0</v>
          </cell>
          <cell r="D579">
            <v>22450999.23</v>
          </cell>
          <cell r="E579">
            <v>13380889.060000001</v>
          </cell>
          <cell r="F579">
            <v>9070110.1699999999</v>
          </cell>
        </row>
        <row r="580">
          <cell r="B580" t="str">
            <v>Prendas de seguridad y protección personal</v>
          </cell>
          <cell r="C580">
            <v>0</v>
          </cell>
          <cell r="D580">
            <v>7128047.7800000003</v>
          </cell>
          <cell r="E580">
            <v>5530397.0599999996</v>
          </cell>
          <cell r="F580">
            <v>1597650.72</v>
          </cell>
        </row>
        <row r="581">
          <cell r="B581" t="str">
            <v>Artículos deportivos</v>
          </cell>
          <cell r="C581">
            <v>0</v>
          </cell>
          <cell r="D581">
            <v>251971.07</v>
          </cell>
          <cell r="E581">
            <v>0</v>
          </cell>
          <cell r="F581">
            <v>251971.07</v>
          </cell>
        </row>
        <row r="582">
          <cell r="B582" t="str">
            <v>Productos textiles</v>
          </cell>
          <cell r="C582">
            <v>0</v>
          </cell>
          <cell r="D582">
            <v>226254.21</v>
          </cell>
          <cell r="E582">
            <v>9744</v>
          </cell>
          <cell r="F582">
            <v>216510.21</v>
          </cell>
        </row>
        <row r="583">
          <cell r="B583" t="str">
            <v>Blancos y otros productos textiles, excepto prendas de vestir</v>
          </cell>
          <cell r="C583">
            <v>0</v>
          </cell>
          <cell r="D583">
            <v>12604.49</v>
          </cell>
          <cell r="E583">
            <v>0</v>
          </cell>
          <cell r="F583">
            <v>12604.49</v>
          </cell>
        </row>
        <row r="584">
          <cell r="B584" t="str">
            <v>Materiales y Suministros para Seguridad</v>
          </cell>
          <cell r="C584">
            <v>0</v>
          </cell>
          <cell r="D584">
            <v>1208416.2</v>
          </cell>
          <cell r="E584">
            <v>0</v>
          </cell>
          <cell r="F584">
            <v>1208416.2</v>
          </cell>
        </row>
        <row r="585">
          <cell r="B585" t="str">
            <v>Materiales y Suministros para Seguridad</v>
          </cell>
          <cell r="C585">
            <v>0</v>
          </cell>
          <cell r="D585">
            <v>1208416.2</v>
          </cell>
          <cell r="E585">
            <v>0</v>
          </cell>
          <cell r="F585">
            <v>1208416.2</v>
          </cell>
        </row>
        <row r="586">
          <cell r="B586" t="str">
            <v>Materiales de seguridad pública</v>
          </cell>
          <cell r="C586">
            <v>0</v>
          </cell>
          <cell r="D586">
            <v>225853.8</v>
          </cell>
          <cell r="E586">
            <v>0</v>
          </cell>
          <cell r="F586">
            <v>225853.8</v>
          </cell>
        </row>
        <row r="587">
          <cell r="B587" t="str">
            <v>Prendas de protección para seguridad pública y nacional</v>
          </cell>
          <cell r="C587">
            <v>0</v>
          </cell>
          <cell r="D587">
            <v>982562.4</v>
          </cell>
          <cell r="E587">
            <v>0</v>
          </cell>
          <cell r="F587">
            <v>982562.4</v>
          </cell>
        </row>
        <row r="588">
          <cell r="B588" t="str">
            <v>Herramientas, Refacciones y Accesorios Menores</v>
          </cell>
          <cell r="C588">
            <v>0</v>
          </cell>
          <cell r="D588">
            <v>30861888.239999998</v>
          </cell>
          <cell r="E588">
            <v>2896032.37</v>
          </cell>
          <cell r="F588">
            <v>27965855.870000001</v>
          </cell>
        </row>
        <row r="589">
          <cell r="B589" t="str">
            <v>Herramientas, Refacciones y Accesorios Menores</v>
          </cell>
          <cell r="C589">
            <v>0</v>
          </cell>
          <cell r="D589">
            <v>30861888.239999998</v>
          </cell>
          <cell r="E589">
            <v>2896032.37</v>
          </cell>
          <cell r="F589">
            <v>27965855.870000001</v>
          </cell>
        </row>
        <row r="590">
          <cell r="B590" t="str">
            <v>Herramientas menores</v>
          </cell>
          <cell r="C590">
            <v>0</v>
          </cell>
          <cell r="D590">
            <v>2821447.18</v>
          </cell>
          <cell r="E590">
            <v>132262.93</v>
          </cell>
          <cell r="F590">
            <v>2689184.25</v>
          </cell>
        </row>
        <row r="591">
          <cell r="B591" t="str">
            <v>Refacciones y accesorios menores de edificios</v>
          </cell>
          <cell r="C591">
            <v>0</v>
          </cell>
          <cell r="D591">
            <v>136508.21</v>
          </cell>
          <cell r="E591">
            <v>7057.08</v>
          </cell>
          <cell r="F591">
            <v>129451.13</v>
          </cell>
        </row>
        <row r="592">
          <cell r="B592" t="str">
            <v>Refacciones y accesorios menores de equipo de cómputo y tecnologias de la información</v>
          </cell>
          <cell r="C592">
            <v>0</v>
          </cell>
          <cell r="D592">
            <v>584405.19999999995</v>
          </cell>
          <cell r="E592">
            <v>89023.9</v>
          </cell>
          <cell r="F592">
            <v>495381.3</v>
          </cell>
        </row>
        <row r="593">
          <cell r="B593" t="str">
            <v>Refacciones y accesorios menores de equipo e instrumental médico y de laboratorio</v>
          </cell>
          <cell r="C593">
            <v>0</v>
          </cell>
          <cell r="D593">
            <v>1856</v>
          </cell>
          <cell r="E593">
            <v>0</v>
          </cell>
          <cell r="F593">
            <v>1856</v>
          </cell>
        </row>
        <row r="594">
          <cell r="B594" t="str">
            <v>Refacciones y accesorios menores de equipo de transporte</v>
          </cell>
          <cell r="C594">
            <v>0</v>
          </cell>
          <cell r="D594">
            <v>207374.07999999999</v>
          </cell>
          <cell r="E594">
            <v>334.99</v>
          </cell>
          <cell r="F594">
            <v>207039.09</v>
          </cell>
        </row>
        <row r="595">
          <cell r="B595" t="str">
            <v>Refacciones y accesorios menores de maquinaria y otros equipos</v>
          </cell>
          <cell r="C595">
            <v>0</v>
          </cell>
          <cell r="D595">
            <v>534317.26</v>
          </cell>
          <cell r="E595">
            <v>37662.400000000001</v>
          </cell>
          <cell r="F595">
            <v>496654.86</v>
          </cell>
        </row>
        <row r="596">
          <cell r="B596" t="str">
            <v>Refacciones y accesorios menores otros bienes muebles</v>
          </cell>
          <cell r="C596">
            <v>0</v>
          </cell>
          <cell r="D596">
            <v>26575980.309999999</v>
          </cell>
          <cell r="E596">
            <v>2629691.0699999998</v>
          </cell>
          <cell r="F596">
            <v>23946289.239999998</v>
          </cell>
        </row>
        <row r="597">
          <cell r="B597" t="str">
            <v>Servicios Generales</v>
          </cell>
          <cell r="C597">
            <v>0</v>
          </cell>
          <cell r="D597">
            <v>610143244.09000003</v>
          </cell>
          <cell r="E597">
            <v>131358670.66</v>
          </cell>
          <cell r="F597">
            <v>478784573.43000001</v>
          </cell>
        </row>
        <row r="598">
          <cell r="B598" t="str">
            <v>Servicios Básicos</v>
          </cell>
          <cell r="C598">
            <v>0</v>
          </cell>
          <cell r="D598">
            <v>36459987.079999998</v>
          </cell>
          <cell r="E598">
            <v>1015558.93</v>
          </cell>
          <cell r="F598">
            <v>35444428.149999999</v>
          </cell>
        </row>
        <row r="599">
          <cell r="B599" t="str">
            <v>Servicios Básicos</v>
          </cell>
          <cell r="C599">
            <v>0</v>
          </cell>
          <cell r="D599">
            <v>36459987.079999998</v>
          </cell>
          <cell r="E599">
            <v>1015558.93</v>
          </cell>
          <cell r="F599">
            <v>35444428.149999999</v>
          </cell>
        </row>
        <row r="600">
          <cell r="B600" t="str">
            <v>servicio de energía eléctrica</v>
          </cell>
          <cell r="C600">
            <v>0</v>
          </cell>
          <cell r="D600">
            <v>3721061.55</v>
          </cell>
          <cell r="E600">
            <v>18302.78</v>
          </cell>
          <cell r="F600">
            <v>3702758.77</v>
          </cell>
        </row>
        <row r="601">
          <cell r="B601" t="str">
            <v>Consumo de alumbrado público</v>
          </cell>
          <cell r="C601">
            <v>0</v>
          </cell>
          <cell r="D601">
            <v>22622026.879999999</v>
          </cell>
          <cell r="E601">
            <v>46096</v>
          </cell>
          <cell r="F601">
            <v>22575930.879999999</v>
          </cell>
        </row>
        <row r="602">
          <cell r="B602" t="str">
            <v>Gas</v>
          </cell>
          <cell r="C602">
            <v>0</v>
          </cell>
          <cell r="D602">
            <v>1758998.46</v>
          </cell>
          <cell r="E602">
            <v>619404.62</v>
          </cell>
          <cell r="F602">
            <v>1139593.8400000001</v>
          </cell>
        </row>
        <row r="603">
          <cell r="B603" t="str">
            <v>Agua</v>
          </cell>
          <cell r="C603">
            <v>0</v>
          </cell>
          <cell r="D603">
            <v>2012138.9</v>
          </cell>
          <cell r="E603">
            <v>73193.02</v>
          </cell>
          <cell r="F603">
            <v>1938945.88</v>
          </cell>
        </row>
        <row r="604">
          <cell r="B604" t="str">
            <v>Telefonía tradicional</v>
          </cell>
          <cell r="C604">
            <v>0</v>
          </cell>
          <cell r="D604">
            <v>264966.96999999997</v>
          </cell>
          <cell r="E604">
            <v>0</v>
          </cell>
          <cell r="F604">
            <v>264966.96999999997</v>
          </cell>
        </row>
        <row r="605">
          <cell r="B605" t="str">
            <v>Telefonía celular</v>
          </cell>
          <cell r="C605">
            <v>0</v>
          </cell>
          <cell r="D605">
            <v>592989.43999999994</v>
          </cell>
          <cell r="E605">
            <v>2442</v>
          </cell>
          <cell r="F605">
            <v>590547.43999999994</v>
          </cell>
        </row>
        <row r="606">
          <cell r="B606" t="str">
            <v>Servicios de telecomunicaciones y satélites</v>
          </cell>
          <cell r="C606">
            <v>0</v>
          </cell>
          <cell r="D606">
            <v>202466.41</v>
          </cell>
          <cell r="E606">
            <v>13381.99</v>
          </cell>
          <cell r="F606">
            <v>189084.42</v>
          </cell>
        </row>
        <row r="607">
          <cell r="B607" t="str">
            <v>Servicios de acceso de internet, redes y procesamiento de información</v>
          </cell>
          <cell r="C607">
            <v>0</v>
          </cell>
          <cell r="D607">
            <v>5226739.37</v>
          </cell>
          <cell r="E607">
            <v>242693.52</v>
          </cell>
          <cell r="F607">
            <v>4984045.8499999996</v>
          </cell>
        </row>
        <row r="608">
          <cell r="B608" t="str">
            <v>Servicios postales y telegráficos</v>
          </cell>
          <cell r="C608">
            <v>0</v>
          </cell>
          <cell r="D608">
            <v>58599.1</v>
          </cell>
          <cell r="E608">
            <v>45</v>
          </cell>
          <cell r="F608">
            <v>58554.1</v>
          </cell>
        </row>
        <row r="609">
          <cell r="B609" t="str">
            <v>Servicios de Arrendamiento</v>
          </cell>
          <cell r="C609">
            <v>0</v>
          </cell>
          <cell r="D609">
            <v>109770773.23</v>
          </cell>
          <cell r="E609">
            <v>38591402.950000003</v>
          </cell>
          <cell r="F609">
            <v>71179370.280000001</v>
          </cell>
        </row>
        <row r="610">
          <cell r="B610" t="str">
            <v>Servicios de Arrendamiento</v>
          </cell>
          <cell r="C610">
            <v>0</v>
          </cell>
          <cell r="D610">
            <v>109770773.23</v>
          </cell>
          <cell r="E610">
            <v>38591402.950000003</v>
          </cell>
          <cell r="F610">
            <v>71179370.280000001</v>
          </cell>
        </row>
        <row r="611">
          <cell r="B611" t="str">
            <v>Arrendamiento de terrenos</v>
          </cell>
          <cell r="C611">
            <v>0</v>
          </cell>
          <cell r="D611">
            <v>348000</v>
          </cell>
          <cell r="E611">
            <v>0</v>
          </cell>
          <cell r="F611">
            <v>348000</v>
          </cell>
        </row>
        <row r="612">
          <cell r="B612" t="str">
            <v>Arrendamiento de edificios</v>
          </cell>
          <cell r="C612">
            <v>0</v>
          </cell>
          <cell r="D612">
            <v>3298516.04</v>
          </cell>
          <cell r="E612">
            <v>358740.2</v>
          </cell>
          <cell r="F612">
            <v>2939775.84</v>
          </cell>
        </row>
        <row r="613">
          <cell r="B613" t="str">
            <v>Arrendamiento de mobiliario y equipo de administración, educacional y recreativo</v>
          </cell>
          <cell r="C613">
            <v>0</v>
          </cell>
          <cell r="D613">
            <v>5250000</v>
          </cell>
          <cell r="E613">
            <v>750000</v>
          </cell>
          <cell r="F613">
            <v>4500000</v>
          </cell>
        </row>
        <row r="614">
          <cell r="B614" t="str">
            <v>Arrendamiento de equipo de transporte</v>
          </cell>
          <cell r="C614">
            <v>0</v>
          </cell>
          <cell r="D614">
            <v>93961421.829999998</v>
          </cell>
          <cell r="E614">
            <v>36939463.990000002</v>
          </cell>
          <cell r="F614">
            <v>57021957.840000004</v>
          </cell>
        </row>
        <row r="615">
          <cell r="B615" t="str">
            <v>Arrendamiento de activos intangibles</v>
          </cell>
          <cell r="C615">
            <v>0</v>
          </cell>
          <cell r="D615">
            <v>700.12</v>
          </cell>
          <cell r="E615">
            <v>0</v>
          </cell>
          <cell r="F615">
            <v>700.12</v>
          </cell>
        </row>
        <row r="616">
          <cell r="B616" t="str">
            <v>Otros arrendamientos</v>
          </cell>
          <cell r="C616">
            <v>0</v>
          </cell>
          <cell r="D616">
            <v>6912135.2400000002</v>
          </cell>
          <cell r="E616">
            <v>543198.76</v>
          </cell>
          <cell r="F616">
            <v>6368936.4800000004</v>
          </cell>
        </row>
        <row r="617">
          <cell r="B617" t="str">
            <v>Servicios Profesionales, Científicos y Técnicos y Otros Servicios</v>
          </cell>
          <cell r="C617">
            <v>0</v>
          </cell>
          <cell r="D617">
            <v>244556649.31999999</v>
          </cell>
          <cell r="E617">
            <v>51982657.869999997</v>
          </cell>
          <cell r="F617">
            <v>192573991.44999999</v>
          </cell>
        </row>
        <row r="618">
          <cell r="B618" t="str">
            <v>Servicios Profesionales, Científicos y Técnicos y Otros Servicios</v>
          </cell>
          <cell r="C618">
            <v>0</v>
          </cell>
          <cell r="D618">
            <v>244556649.31999999</v>
          </cell>
          <cell r="E618">
            <v>51982657.869999997</v>
          </cell>
          <cell r="F618">
            <v>192573991.44999999</v>
          </cell>
        </row>
        <row r="619">
          <cell r="B619" t="str">
            <v>Servicios legales, de contabilidad, auditoría y relacionados</v>
          </cell>
          <cell r="C619">
            <v>0</v>
          </cell>
          <cell r="D619">
            <v>14021442.880000001</v>
          </cell>
          <cell r="E619">
            <v>4154820.28</v>
          </cell>
          <cell r="F619">
            <v>9866622.5999999996</v>
          </cell>
        </row>
        <row r="620">
          <cell r="B620" t="str">
            <v>Servicios de consultoría administrativa, procesos, técnica y en tecnologías de la información</v>
          </cell>
          <cell r="C620">
            <v>0</v>
          </cell>
          <cell r="D620">
            <v>23240419.280000001</v>
          </cell>
          <cell r="E620">
            <v>1584.18</v>
          </cell>
          <cell r="F620">
            <v>23238835.100000001</v>
          </cell>
        </row>
        <row r="621">
          <cell r="B621" t="str">
            <v>Servicios de capacitación</v>
          </cell>
          <cell r="C621">
            <v>0</v>
          </cell>
          <cell r="D621">
            <v>3549358.93</v>
          </cell>
          <cell r="E621">
            <v>246248</v>
          </cell>
          <cell r="F621">
            <v>3303110.93</v>
          </cell>
        </row>
        <row r="622">
          <cell r="B622" t="str">
            <v>Impresiones de documentos oficiales para la prestación de servicios públicos, identificación, formatos administrativos y fiscales, formas valoradas, certificados y títulos</v>
          </cell>
          <cell r="C622">
            <v>0</v>
          </cell>
          <cell r="D622">
            <v>1533728.11</v>
          </cell>
          <cell r="E622">
            <v>0</v>
          </cell>
          <cell r="F622">
            <v>1533728.11</v>
          </cell>
        </row>
        <row r="623">
          <cell r="B623" t="str">
            <v>Otros servicios comerciales</v>
          </cell>
          <cell r="C623">
            <v>0</v>
          </cell>
          <cell r="D623">
            <v>896028.31</v>
          </cell>
          <cell r="E623">
            <v>98289.43</v>
          </cell>
          <cell r="F623">
            <v>797738.88</v>
          </cell>
        </row>
        <row r="624">
          <cell r="B624" t="str">
            <v>Servicios de vigilancia</v>
          </cell>
          <cell r="C624">
            <v>0</v>
          </cell>
          <cell r="D624">
            <v>3907692</v>
          </cell>
          <cell r="E624">
            <v>468466</v>
          </cell>
          <cell r="F624">
            <v>3439226</v>
          </cell>
        </row>
        <row r="625">
          <cell r="B625" t="str">
            <v>Servicios profesionales, científicos y técnicos integrales</v>
          </cell>
          <cell r="C625">
            <v>0</v>
          </cell>
          <cell r="D625">
            <v>197407979.81</v>
          </cell>
          <cell r="E625">
            <v>47013249.979999997</v>
          </cell>
          <cell r="F625">
            <v>150394729.83000001</v>
          </cell>
        </row>
        <row r="626">
          <cell r="B626" t="str">
            <v>Servicios Financieros, Bancarios y Comerciales</v>
          </cell>
          <cell r="C626">
            <v>0</v>
          </cell>
          <cell r="D626">
            <v>30216943.34</v>
          </cell>
          <cell r="E626">
            <v>8386040.5999999996</v>
          </cell>
          <cell r="F626">
            <v>21830902.739999998</v>
          </cell>
        </row>
        <row r="627">
          <cell r="B627" t="str">
            <v>Servicios Financieros, Bancarios y Comerciales</v>
          </cell>
          <cell r="C627">
            <v>0</v>
          </cell>
          <cell r="D627">
            <v>30216943.34</v>
          </cell>
          <cell r="E627">
            <v>8386040.5999999996</v>
          </cell>
          <cell r="F627">
            <v>21830902.739999998</v>
          </cell>
        </row>
        <row r="628">
          <cell r="B628" t="str">
            <v>Servicios financieros y bancarios</v>
          </cell>
          <cell r="C628">
            <v>0</v>
          </cell>
          <cell r="D628">
            <v>4167210.35</v>
          </cell>
          <cell r="E628">
            <v>195944.95</v>
          </cell>
          <cell r="F628">
            <v>3971265.4</v>
          </cell>
        </row>
        <row r="629">
          <cell r="B629" t="str">
            <v>Servicios de recaudación, traslado y custodia de valores</v>
          </cell>
          <cell r="C629">
            <v>0</v>
          </cell>
          <cell r="D629">
            <v>1151871.31</v>
          </cell>
          <cell r="E629">
            <v>0</v>
          </cell>
          <cell r="F629">
            <v>1151871.31</v>
          </cell>
        </row>
        <row r="630">
          <cell r="B630" t="str">
            <v>Seguros de responsabilidad patrimonial y fianzas</v>
          </cell>
          <cell r="C630">
            <v>0</v>
          </cell>
          <cell r="D630">
            <v>12260730.15</v>
          </cell>
          <cell r="E630">
            <v>6693741.21</v>
          </cell>
          <cell r="F630">
            <v>5566988.9400000004</v>
          </cell>
        </row>
        <row r="631">
          <cell r="B631" t="str">
            <v>Seguros de bienes patrimoniales</v>
          </cell>
          <cell r="C631">
            <v>0</v>
          </cell>
          <cell r="D631">
            <v>1719540.41</v>
          </cell>
          <cell r="E631">
            <v>37085</v>
          </cell>
          <cell r="F631">
            <v>1682455.41</v>
          </cell>
        </row>
        <row r="632">
          <cell r="B632" t="str">
            <v>Fletes y maniobras</v>
          </cell>
          <cell r="C632">
            <v>0</v>
          </cell>
          <cell r="D632">
            <v>10917591.119999999</v>
          </cell>
          <cell r="E632">
            <v>1459269.44</v>
          </cell>
          <cell r="F632">
            <v>9458321.6799999997</v>
          </cell>
        </row>
        <row r="633">
          <cell r="B633" t="str">
            <v>Servicios de Instalación, Reparación, Mantenimiento y Conservación</v>
          </cell>
          <cell r="C633">
            <v>0</v>
          </cell>
          <cell r="D633">
            <v>116952070.45</v>
          </cell>
          <cell r="E633">
            <v>18677795.530000001</v>
          </cell>
          <cell r="F633">
            <v>98274274.920000002</v>
          </cell>
        </row>
        <row r="634">
          <cell r="B634" t="str">
            <v>Servicios de Instalación, Reparación, Mantenimiento y Conservación</v>
          </cell>
          <cell r="C634">
            <v>0</v>
          </cell>
          <cell r="D634">
            <v>116952070.45</v>
          </cell>
          <cell r="E634">
            <v>18677795.530000001</v>
          </cell>
          <cell r="F634">
            <v>98274274.920000002</v>
          </cell>
        </row>
        <row r="635">
          <cell r="B635" t="str">
            <v>Mantenimiento y conservación de inmuebles para la prestación de servicios administrativos</v>
          </cell>
          <cell r="C635">
            <v>0</v>
          </cell>
          <cell r="D635">
            <v>9078250.1699999999</v>
          </cell>
          <cell r="E635">
            <v>3301585.31</v>
          </cell>
          <cell r="F635">
            <v>5776664.8600000003</v>
          </cell>
        </row>
        <row r="636">
          <cell r="B636" t="str">
            <v>Mantenimiento y conservación de inmuebles para la prestación de servicios públicos</v>
          </cell>
          <cell r="C636">
            <v>0</v>
          </cell>
          <cell r="D636">
            <v>11256092.35</v>
          </cell>
          <cell r="E636">
            <v>3607772.46</v>
          </cell>
          <cell r="F636">
            <v>7648319.8899999997</v>
          </cell>
        </row>
        <row r="637">
          <cell r="B637" t="str">
            <v>Instalación, reparación y mantenimiento de mobiliario y equipo de administración, educacional y recreativo</v>
          </cell>
          <cell r="C637">
            <v>0</v>
          </cell>
          <cell r="D637">
            <v>113932.56</v>
          </cell>
          <cell r="E637">
            <v>48720</v>
          </cell>
          <cell r="F637">
            <v>65212.56</v>
          </cell>
        </row>
        <row r="638">
          <cell r="B638" t="str">
            <v>Instalación, reparación y mantenimiento de equipo de cómputo y tecnologías de la información</v>
          </cell>
          <cell r="C638">
            <v>0</v>
          </cell>
          <cell r="D638">
            <v>36147378.340000004</v>
          </cell>
          <cell r="E638">
            <v>7254523.3600000003</v>
          </cell>
          <cell r="F638">
            <v>28892854.98</v>
          </cell>
        </row>
        <row r="639">
          <cell r="B639" t="str">
            <v>Reparación y mantenimiento de equipo de transporte</v>
          </cell>
          <cell r="C639">
            <v>0</v>
          </cell>
          <cell r="D639">
            <v>11096109.83</v>
          </cell>
          <cell r="E639">
            <v>427218.72</v>
          </cell>
          <cell r="F639">
            <v>10668891.109999999</v>
          </cell>
        </row>
        <row r="640">
          <cell r="B640" t="str">
            <v>Reparación y mantenimiento de equipo de defensa y seguridad</v>
          </cell>
          <cell r="C640">
            <v>0</v>
          </cell>
          <cell r="D640">
            <v>28246</v>
          </cell>
          <cell r="E640">
            <v>0</v>
          </cell>
          <cell r="F640">
            <v>28246</v>
          </cell>
        </row>
        <row r="641">
          <cell r="B641" t="str">
            <v>Instalación, reparación y mantenimiento de maquinaria, otros equipos y herramientas</v>
          </cell>
          <cell r="C641">
            <v>0</v>
          </cell>
          <cell r="D641">
            <v>4983937.08</v>
          </cell>
          <cell r="E641">
            <v>518975.79</v>
          </cell>
          <cell r="F641">
            <v>4464961.29</v>
          </cell>
        </row>
        <row r="642">
          <cell r="B642" t="str">
            <v>Servicios de limpieza y manejo de desechos</v>
          </cell>
          <cell r="C642">
            <v>0</v>
          </cell>
          <cell r="D642">
            <v>44096360.039999999</v>
          </cell>
          <cell r="E642">
            <v>3518999.89</v>
          </cell>
          <cell r="F642">
            <v>40577360.149999999</v>
          </cell>
        </row>
        <row r="643">
          <cell r="B643" t="str">
            <v>Servicios de jardinería y fumigación</v>
          </cell>
          <cell r="C643">
            <v>0</v>
          </cell>
          <cell r="D643">
            <v>151764.07999999999</v>
          </cell>
          <cell r="E643">
            <v>0</v>
          </cell>
          <cell r="F643">
            <v>151764.07999999999</v>
          </cell>
        </row>
        <row r="644">
          <cell r="B644" t="str">
            <v>Servicios de Comunicación Social y Publicidad</v>
          </cell>
          <cell r="C644">
            <v>0</v>
          </cell>
          <cell r="D644">
            <v>22314403.120000001</v>
          </cell>
          <cell r="E644">
            <v>2366194.7200000002</v>
          </cell>
          <cell r="F644">
            <v>19948208.399999999</v>
          </cell>
        </row>
        <row r="645">
          <cell r="B645" t="str">
            <v>Servicios de Comunicación Social y Publicidad</v>
          </cell>
          <cell r="C645">
            <v>0</v>
          </cell>
          <cell r="D645">
            <v>22314403.120000001</v>
          </cell>
          <cell r="E645">
            <v>2366194.7200000002</v>
          </cell>
          <cell r="F645">
            <v>19948208.399999999</v>
          </cell>
        </row>
        <row r="646">
          <cell r="B646" t="str">
            <v>Difusión por radio, televisión y otros medios de mensajes sobre programas y actividades gubernamentales</v>
          </cell>
          <cell r="C646">
            <v>0</v>
          </cell>
          <cell r="D646">
            <v>14284442.74</v>
          </cell>
          <cell r="E646">
            <v>1867085</v>
          </cell>
          <cell r="F646">
            <v>12417357.74</v>
          </cell>
        </row>
        <row r="647">
          <cell r="B647" t="str">
            <v>Servicios de creatividad, preproducción y producción de publicidad, excepto internet</v>
          </cell>
          <cell r="C647">
            <v>0</v>
          </cell>
          <cell r="D647">
            <v>335825.99</v>
          </cell>
          <cell r="E647">
            <v>0</v>
          </cell>
          <cell r="F647">
            <v>335825.99</v>
          </cell>
        </row>
        <row r="648">
          <cell r="B648" t="str">
            <v>Servicios de revelado de fotografías</v>
          </cell>
          <cell r="C648">
            <v>0</v>
          </cell>
          <cell r="D648">
            <v>6688.56</v>
          </cell>
          <cell r="E648">
            <v>0</v>
          </cell>
          <cell r="F648">
            <v>6688.56</v>
          </cell>
        </row>
        <row r="649">
          <cell r="B649" t="str">
            <v>Servicio de creación y difusión de contenido exclusivamente a través de internet</v>
          </cell>
          <cell r="C649">
            <v>0</v>
          </cell>
          <cell r="D649">
            <v>7687445.8300000001</v>
          </cell>
          <cell r="E649">
            <v>499109.72</v>
          </cell>
          <cell r="F649">
            <v>7188336.1100000003</v>
          </cell>
        </row>
        <row r="650">
          <cell r="B650" t="str">
            <v>Servicios de Traslado y Viáticos</v>
          </cell>
          <cell r="C650">
            <v>0</v>
          </cell>
          <cell r="D650">
            <v>226287.13</v>
          </cell>
          <cell r="E650">
            <v>65622.84</v>
          </cell>
          <cell r="F650">
            <v>160664.29</v>
          </cell>
        </row>
        <row r="651">
          <cell r="B651" t="str">
            <v>Servicios de Traslado y Viáticos</v>
          </cell>
          <cell r="C651">
            <v>0</v>
          </cell>
          <cell r="D651">
            <v>226287.13</v>
          </cell>
          <cell r="E651">
            <v>65622.84</v>
          </cell>
          <cell r="F651">
            <v>160664.29</v>
          </cell>
        </row>
        <row r="652">
          <cell r="B652" t="str">
            <v>Pasajes terrestres</v>
          </cell>
          <cell r="C652">
            <v>0</v>
          </cell>
          <cell r="D652">
            <v>5670.25</v>
          </cell>
          <cell r="E652">
            <v>315</v>
          </cell>
          <cell r="F652">
            <v>5355.25</v>
          </cell>
        </row>
        <row r="653">
          <cell r="B653" t="str">
            <v>Viáticos en el país</v>
          </cell>
          <cell r="C653">
            <v>0</v>
          </cell>
          <cell r="D653">
            <v>108803.16</v>
          </cell>
          <cell r="E653">
            <v>9400.98</v>
          </cell>
          <cell r="F653">
            <v>99402.18</v>
          </cell>
        </row>
        <row r="654">
          <cell r="B654" t="str">
            <v>Viáticos en el extranjero</v>
          </cell>
          <cell r="C654">
            <v>0</v>
          </cell>
          <cell r="D654">
            <v>111813.72</v>
          </cell>
          <cell r="E654">
            <v>55906.86</v>
          </cell>
          <cell r="F654">
            <v>55906.86</v>
          </cell>
        </row>
        <row r="655">
          <cell r="B655" t="str">
            <v>Servicios Oficiales</v>
          </cell>
          <cell r="C655">
            <v>0</v>
          </cell>
          <cell r="D655">
            <v>12863251.49</v>
          </cell>
          <cell r="E655">
            <v>8699323.6899999995</v>
          </cell>
          <cell r="F655">
            <v>4163927.8</v>
          </cell>
        </row>
        <row r="656">
          <cell r="B656" t="str">
            <v>Servicios Oficiales</v>
          </cell>
          <cell r="C656">
            <v>0</v>
          </cell>
          <cell r="D656">
            <v>12863251.49</v>
          </cell>
          <cell r="E656">
            <v>8699323.6899999995</v>
          </cell>
          <cell r="F656">
            <v>4163927.8</v>
          </cell>
        </row>
        <row r="657">
          <cell r="B657" t="str">
            <v>Gastos de orden social y cultural</v>
          </cell>
          <cell r="C657">
            <v>0</v>
          </cell>
          <cell r="D657">
            <v>2084660.6</v>
          </cell>
          <cell r="E657">
            <v>794797.2</v>
          </cell>
          <cell r="F657">
            <v>1289863.3999999999</v>
          </cell>
        </row>
        <row r="658">
          <cell r="B658" t="str">
            <v>Gastos de representación</v>
          </cell>
          <cell r="C658">
            <v>0</v>
          </cell>
          <cell r="D658">
            <v>10778590.890000001</v>
          </cell>
          <cell r="E658">
            <v>7904526.4900000002</v>
          </cell>
          <cell r="F658">
            <v>2874064.4</v>
          </cell>
        </row>
        <row r="659">
          <cell r="B659" t="str">
            <v>Otros Servicios Generales</v>
          </cell>
          <cell r="C659">
            <v>0</v>
          </cell>
          <cell r="D659">
            <v>36782878.93</v>
          </cell>
          <cell r="E659">
            <v>1574073.53</v>
          </cell>
          <cell r="F659">
            <v>35208805.399999999</v>
          </cell>
        </row>
        <row r="660">
          <cell r="B660" t="str">
            <v>Otros Servicios Generales</v>
          </cell>
          <cell r="C660">
            <v>0</v>
          </cell>
          <cell r="D660">
            <v>36782878.93</v>
          </cell>
          <cell r="E660">
            <v>1574073.53</v>
          </cell>
          <cell r="F660">
            <v>35208805.399999999</v>
          </cell>
        </row>
        <row r="661">
          <cell r="B661" t="str">
            <v>Impuestos y derechos</v>
          </cell>
          <cell r="C661">
            <v>0</v>
          </cell>
          <cell r="D661">
            <v>5527162.4199999999</v>
          </cell>
          <cell r="E661">
            <v>23270.799999999999</v>
          </cell>
          <cell r="F661">
            <v>5503891.6200000001</v>
          </cell>
        </row>
        <row r="662">
          <cell r="B662" t="str">
            <v>Sentencias y resoluciones por autoridad competente</v>
          </cell>
          <cell r="C662">
            <v>0</v>
          </cell>
          <cell r="D662">
            <v>13887186.48</v>
          </cell>
          <cell r="E662">
            <v>1158360.6299999999</v>
          </cell>
          <cell r="F662">
            <v>12728825.85</v>
          </cell>
        </row>
        <row r="663">
          <cell r="B663" t="str">
            <v>Penas, multas, accesorios y actualizaciones</v>
          </cell>
          <cell r="C663">
            <v>0</v>
          </cell>
          <cell r="D663">
            <v>326070</v>
          </cell>
          <cell r="E663">
            <v>199779</v>
          </cell>
          <cell r="F663">
            <v>126291</v>
          </cell>
        </row>
        <row r="664">
          <cell r="B664" t="str">
            <v>Otros gastos por responsabilidades</v>
          </cell>
          <cell r="C664">
            <v>0</v>
          </cell>
          <cell r="D664">
            <v>15786.83</v>
          </cell>
          <cell r="E664">
            <v>0</v>
          </cell>
          <cell r="F664">
            <v>15786.83</v>
          </cell>
        </row>
        <row r="665">
          <cell r="B665" t="str">
            <v>Impuesto sobre nóminas</v>
          </cell>
          <cell r="C665">
            <v>0</v>
          </cell>
          <cell r="D665">
            <v>8901109.3100000005</v>
          </cell>
          <cell r="E665">
            <v>0</v>
          </cell>
          <cell r="F665">
            <v>8901109.3100000005</v>
          </cell>
        </row>
        <row r="666">
          <cell r="B666" t="str">
            <v>Papeleras</v>
          </cell>
          <cell r="C666">
            <v>0</v>
          </cell>
          <cell r="D666">
            <v>7795509.2400000002</v>
          </cell>
          <cell r="E666">
            <v>0</v>
          </cell>
          <cell r="F666">
            <v>7795509.2400000002</v>
          </cell>
        </row>
        <row r="667">
          <cell r="B667" t="str">
            <v>Otros servicios generales</v>
          </cell>
          <cell r="C667">
            <v>0</v>
          </cell>
          <cell r="D667">
            <v>330054.65000000002</v>
          </cell>
          <cell r="E667">
            <v>192663.1</v>
          </cell>
          <cell r="F667">
            <v>137391.54999999999</v>
          </cell>
        </row>
        <row r="668">
          <cell r="B668" t="str">
            <v>TRANSFERENCIAS, ASIGNACIONES, SUBSIDIOS Y OTRAS AYUDAS</v>
          </cell>
          <cell r="C668">
            <v>0</v>
          </cell>
          <cell r="D668">
            <v>186807235.31</v>
          </cell>
          <cell r="E668">
            <v>44956016.259999998</v>
          </cell>
          <cell r="F668">
            <v>141851219.05000001</v>
          </cell>
        </row>
        <row r="669">
          <cell r="B669" t="str">
            <v>Transferencias Internas y Asignaciones al Sector Público</v>
          </cell>
          <cell r="C669">
            <v>0</v>
          </cell>
          <cell r="D669">
            <v>45587978.109999999</v>
          </cell>
          <cell r="E669">
            <v>570000</v>
          </cell>
          <cell r="F669">
            <v>45017978.109999999</v>
          </cell>
        </row>
        <row r="670">
          <cell r="B670" t="str">
            <v>Transferencias Internas al Sector Público</v>
          </cell>
          <cell r="C670">
            <v>0</v>
          </cell>
          <cell r="D670">
            <v>45587978.109999999</v>
          </cell>
          <cell r="E670">
            <v>570000</v>
          </cell>
          <cell r="F670">
            <v>45017978.109999999</v>
          </cell>
        </row>
        <row r="671">
          <cell r="B671" t="str">
            <v>Transferencias Internas al Sector Público</v>
          </cell>
          <cell r="C671">
            <v>0</v>
          </cell>
          <cell r="D671">
            <v>45587978.109999999</v>
          </cell>
          <cell r="E671">
            <v>570000</v>
          </cell>
          <cell r="F671">
            <v>45017978.109999999</v>
          </cell>
        </row>
        <row r="672">
          <cell r="B672" t="str">
            <v>Transferencias al sistema de desarrollo integral de la familia del Municipio de Corregidora</v>
          </cell>
          <cell r="C672">
            <v>0</v>
          </cell>
          <cell r="D672">
            <v>38784558.109999999</v>
          </cell>
          <cell r="E672">
            <v>0</v>
          </cell>
          <cell r="F672">
            <v>38784558.109999999</v>
          </cell>
        </row>
        <row r="673">
          <cell r="B673" t="str">
            <v>Transferencias al instituto municipal de la mujer</v>
          </cell>
          <cell r="C673">
            <v>0</v>
          </cell>
          <cell r="D673">
            <v>6803420</v>
          </cell>
          <cell r="E673">
            <v>570000</v>
          </cell>
          <cell r="F673">
            <v>6233420</v>
          </cell>
        </row>
        <row r="674">
          <cell r="B674" t="str">
            <v>Subsidios y Subvenciones</v>
          </cell>
          <cell r="C674">
            <v>0</v>
          </cell>
          <cell r="D674">
            <v>28644079.440000001</v>
          </cell>
          <cell r="E674">
            <v>5728646.6799999997</v>
          </cell>
          <cell r="F674">
            <v>22915432.760000002</v>
          </cell>
        </row>
        <row r="675">
          <cell r="B675" t="str">
            <v>Subsidios</v>
          </cell>
          <cell r="C675">
            <v>0</v>
          </cell>
          <cell r="D675">
            <v>3250000</v>
          </cell>
          <cell r="E675">
            <v>0</v>
          </cell>
          <cell r="F675">
            <v>3250000</v>
          </cell>
        </row>
        <row r="676">
          <cell r="B676" t="str">
            <v>Subsidios</v>
          </cell>
          <cell r="C676">
            <v>0</v>
          </cell>
          <cell r="D676">
            <v>3250000</v>
          </cell>
          <cell r="E676">
            <v>0</v>
          </cell>
          <cell r="F676">
            <v>3250000</v>
          </cell>
        </row>
        <row r="677">
          <cell r="B677" t="str">
            <v>Subsidios a la producción</v>
          </cell>
          <cell r="C677">
            <v>0</v>
          </cell>
          <cell r="D677">
            <v>250000</v>
          </cell>
          <cell r="E677">
            <v>0</v>
          </cell>
          <cell r="F677">
            <v>250000</v>
          </cell>
        </row>
        <row r="678">
          <cell r="B678" t="str">
            <v>Subsidios a la vivienda</v>
          </cell>
          <cell r="C678">
            <v>0</v>
          </cell>
          <cell r="D678">
            <v>3000000</v>
          </cell>
          <cell r="E678">
            <v>0</v>
          </cell>
          <cell r="F678">
            <v>3000000</v>
          </cell>
        </row>
        <row r="679">
          <cell r="B679" t="str">
            <v>Subvenciones</v>
          </cell>
          <cell r="C679">
            <v>0</v>
          </cell>
          <cell r="D679">
            <v>25394079.440000001</v>
          </cell>
          <cell r="E679">
            <v>5728646.6799999997</v>
          </cell>
          <cell r="F679">
            <v>19665432.760000002</v>
          </cell>
        </row>
        <row r="680">
          <cell r="B680" t="str">
            <v>Subvenciones</v>
          </cell>
          <cell r="C680">
            <v>0</v>
          </cell>
          <cell r="D680">
            <v>25394079.440000001</v>
          </cell>
          <cell r="E680">
            <v>5728646.6799999997</v>
          </cell>
          <cell r="F680">
            <v>19665432.760000002</v>
          </cell>
        </row>
        <row r="681">
          <cell r="B681" t="str">
            <v>Otros subsidios</v>
          </cell>
          <cell r="C681">
            <v>0</v>
          </cell>
          <cell r="D681">
            <v>25394079.440000001</v>
          </cell>
          <cell r="E681">
            <v>5728646.6799999997</v>
          </cell>
          <cell r="F681">
            <v>19665432.760000002</v>
          </cell>
        </row>
        <row r="682">
          <cell r="B682" t="str">
            <v>Ayudas Sociales</v>
          </cell>
          <cell r="C682">
            <v>0</v>
          </cell>
          <cell r="D682">
            <v>96647814.870000005</v>
          </cell>
          <cell r="E682">
            <v>36614269.640000001</v>
          </cell>
          <cell r="F682">
            <v>60033545.229999997</v>
          </cell>
        </row>
        <row r="683">
          <cell r="B683" t="str">
            <v>Ayudas Sociales a Personas</v>
          </cell>
          <cell r="C683">
            <v>0</v>
          </cell>
          <cell r="D683">
            <v>30011967.079999998</v>
          </cell>
          <cell r="E683">
            <v>3066420</v>
          </cell>
          <cell r="F683">
            <v>26945547.079999998</v>
          </cell>
        </row>
        <row r="684">
          <cell r="B684" t="str">
            <v>Ayudas Sociales a Personas</v>
          </cell>
          <cell r="C684">
            <v>0</v>
          </cell>
          <cell r="D684">
            <v>30011967.079999998</v>
          </cell>
          <cell r="E684">
            <v>3066420</v>
          </cell>
          <cell r="F684">
            <v>26945547.079999998</v>
          </cell>
        </row>
        <row r="685">
          <cell r="B685" t="str">
            <v>Ayudas sociales a personas</v>
          </cell>
          <cell r="C685">
            <v>0</v>
          </cell>
          <cell r="D685">
            <v>30011967.079999998</v>
          </cell>
          <cell r="E685">
            <v>3066420</v>
          </cell>
          <cell r="F685">
            <v>26945547.079999998</v>
          </cell>
        </row>
        <row r="686">
          <cell r="B686" t="str">
            <v>Becas</v>
          </cell>
          <cell r="C686">
            <v>0</v>
          </cell>
          <cell r="D686">
            <v>41198668</v>
          </cell>
          <cell r="E686">
            <v>32220312</v>
          </cell>
          <cell r="F686">
            <v>8978356</v>
          </cell>
        </row>
        <row r="687">
          <cell r="B687" t="str">
            <v>Becas</v>
          </cell>
          <cell r="C687">
            <v>0</v>
          </cell>
          <cell r="D687">
            <v>41198668</v>
          </cell>
          <cell r="E687">
            <v>32220312</v>
          </cell>
          <cell r="F687">
            <v>8978356</v>
          </cell>
        </row>
        <row r="688">
          <cell r="B688" t="str">
            <v>Becas y otras ayudas para programas de capacitación</v>
          </cell>
          <cell r="C688">
            <v>0</v>
          </cell>
          <cell r="D688">
            <v>41198668</v>
          </cell>
          <cell r="E688">
            <v>32220312</v>
          </cell>
          <cell r="F688">
            <v>8978356</v>
          </cell>
        </row>
        <row r="689">
          <cell r="B689" t="str">
            <v>Ayudas Sociales por Desastres Naturales y Otros Siniestros</v>
          </cell>
          <cell r="C689">
            <v>0</v>
          </cell>
          <cell r="D689">
            <v>25437179.789999999</v>
          </cell>
          <cell r="E689">
            <v>1327537.6399999999</v>
          </cell>
          <cell r="F689">
            <v>24109642.149999999</v>
          </cell>
        </row>
        <row r="690">
          <cell r="B690" t="str">
            <v>Ayudas Sociales por Desastres Naturales y Otros Siniestros</v>
          </cell>
          <cell r="C690">
            <v>0</v>
          </cell>
          <cell r="D690">
            <v>25437179.789999999</v>
          </cell>
          <cell r="E690">
            <v>1327537.6399999999</v>
          </cell>
          <cell r="F690">
            <v>24109642.149999999</v>
          </cell>
        </row>
        <row r="691">
          <cell r="B691" t="str">
            <v>Ayudas por desastres naturales y otros siniestros</v>
          </cell>
          <cell r="C691">
            <v>0</v>
          </cell>
          <cell r="D691">
            <v>25437179.789999999</v>
          </cell>
          <cell r="E691">
            <v>1327537.6399999999</v>
          </cell>
          <cell r="F691">
            <v>24109642.149999999</v>
          </cell>
        </row>
        <row r="692">
          <cell r="B692" t="str">
            <v>Pensiones y Jubilaciones</v>
          </cell>
          <cell r="C692">
            <v>0</v>
          </cell>
          <cell r="D692">
            <v>14427362.890000001</v>
          </cell>
          <cell r="E692">
            <v>1043099.94</v>
          </cell>
          <cell r="F692">
            <v>13384262.949999999</v>
          </cell>
        </row>
        <row r="693">
          <cell r="B693" t="str">
            <v>Pensiones</v>
          </cell>
          <cell r="C693">
            <v>0</v>
          </cell>
          <cell r="D693">
            <v>4461439.5</v>
          </cell>
          <cell r="E693">
            <v>297581.89</v>
          </cell>
          <cell r="F693">
            <v>4163857.61</v>
          </cell>
        </row>
        <row r="694">
          <cell r="B694" t="str">
            <v>Pensiones</v>
          </cell>
          <cell r="C694">
            <v>0</v>
          </cell>
          <cell r="D694">
            <v>4461439.5</v>
          </cell>
          <cell r="E694">
            <v>297581.89</v>
          </cell>
          <cell r="F694">
            <v>4163857.61</v>
          </cell>
        </row>
        <row r="695">
          <cell r="B695" t="str">
            <v>Pensiones</v>
          </cell>
          <cell r="C695">
            <v>0</v>
          </cell>
          <cell r="D695">
            <v>4461439.5</v>
          </cell>
          <cell r="E695">
            <v>297581.89</v>
          </cell>
          <cell r="F695">
            <v>4163857.61</v>
          </cell>
        </row>
        <row r="696">
          <cell r="B696" t="str">
            <v>Jubilaciones</v>
          </cell>
          <cell r="C696">
            <v>0</v>
          </cell>
          <cell r="D696">
            <v>9965923.3900000006</v>
          </cell>
          <cell r="E696">
            <v>745518.05</v>
          </cell>
          <cell r="F696">
            <v>9220405.3399999999</v>
          </cell>
        </row>
        <row r="697">
          <cell r="B697" t="str">
            <v>Jubilaciones</v>
          </cell>
          <cell r="C697">
            <v>0</v>
          </cell>
          <cell r="D697">
            <v>9965923.3900000006</v>
          </cell>
          <cell r="E697">
            <v>745518.05</v>
          </cell>
          <cell r="F697">
            <v>9220405.3399999999</v>
          </cell>
        </row>
        <row r="698">
          <cell r="B698" t="str">
            <v>Jubilaciones</v>
          </cell>
          <cell r="C698">
            <v>0</v>
          </cell>
          <cell r="D698">
            <v>9965923.3900000006</v>
          </cell>
          <cell r="E698">
            <v>745518.05</v>
          </cell>
          <cell r="F698">
            <v>9220405.3399999999</v>
          </cell>
        </row>
        <row r="699">
          <cell r="B699" t="str">
            <v>Donativo</v>
          </cell>
          <cell r="C699">
            <v>0</v>
          </cell>
          <cell r="D699">
            <v>1500000</v>
          </cell>
          <cell r="E699">
            <v>1000000</v>
          </cell>
          <cell r="F699">
            <v>500000</v>
          </cell>
        </row>
        <row r="700">
          <cell r="B700" t="str">
            <v>Donativos a Instituciones sin Fines de Lucro</v>
          </cell>
          <cell r="C700">
            <v>0</v>
          </cell>
          <cell r="D700">
            <v>1500000</v>
          </cell>
          <cell r="E700">
            <v>1000000</v>
          </cell>
          <cell r="F700">
            <v>500000</v>
          </cell>
        </row>
        <row r="701">
          <cell r="B701" t="str">
            <v>Donativos a Instituciones sin Fines de Lucro</v>
          </cell>
          <cell r="C701">
            <v>0</v>
          </cell>
          <cell r="D701">
            <v>1500000</v>
          </cell>
          <cell r="E701">
            <v>1000000</v>
          </cell>
          <cell r="F701">
            <v>500000</v>
          </cell>
        </row>
        <row r="702">
          <cell r="B702" t="str">
            <v>Donativos a instituciones sin fines de lucro</v>
          </cell>
          <cell r="C702">
            <v>0</v>
          </cell>
          <cell r="D702">
            <v>1500000</v>
          </cell>
          <cell r="E702">
            <v>1000000</v>
          </cell>
          <cell r="F702">
            <v>500000</v>
          </cell>
        </row>
        <row r="703">
          <cell r="B703" t="str">
            <v>PARTICIPACIONES Y APORTACIONES</v>
          </cell>
          <cell r="C703">
            <v>0</v>
          </cell>
          <cell r="D703">
            <v>474392.31</v>
          </cell>
          <cell r="E703">
            <v>0</v>
          </cell>
          <cell r="F703">
            <v>474392.31</v>
          </cell>
        </row>
        <row r="704">
          <cell r="B704" t="str">
            <v>Convenios</v>
          </cell>
          <cell r="C704">
            <v>0</v>
          </cell>
          <cell r="D704">
            <v>474392.31</v>
          </cell>
          <cell r="E704">
            <v>0</v>
          </cell>
          <cell r="F704">
            <v>474392.31</v>
          </cell>
        </row>
        <row r="705">
          <cell r="B705" t="str">
            <v>Convenios de Descentralización y Otros</v>
          </cell>
          <cell r="C705">
            <v>0</v>
          </cell>
          <cell r="D705">
            <v>474392.31</v>
          </cell>
          <cell r="E705">
            <v>0</v>
          </cell>
          <cell r="F705">
            <v>474392.31</v>
          </cell>
        </row>
        <row r="706">
          <cell r="B706" t="str">
            <v>Otros Convenios</v>
          </cell>
          <cell r="C706">
            <v>0</v>
          </cell>
          <cell r="D706">
            <v>474392.31</v>
          </cell>
          <cell r="E706">
            <v>0</v>
          </cell>
          <cell r="F706">
            <v>474392.31</v>
          </cell>
        </row>
        <row r="707">
          <cell r="B707" t="str">
            <v>INTERESES, COMISIONES Y OTROS GASTOS DE LA DEUDA PÚBLICA</v>
          </cell>
          <cell r="C707">
            <v>0</v>
          </cell>
          <cell r="D707">
            <v>3390318.14</v>
          </cell>
          <cell r="E707">
            <v>0</v>
          </cell>
          <cell r="F707">
            <v>3390318.14</v>
          </cell>
        </row>
        <row r="708">
          <cell r="B708" t="str">
            <v>Intereses de la Deuda Pública</v>
          </cell>
          <cell r="C708">
            <v>0</v>
          </cell>
          <cell r="D708">
            <v>3390318.14</v>
          </cell>
          <cell r="E708">
            <v>0</v>
          </cell>
          <cell r="F708">
            <v>3390318.14</v>
          </cell>
        </row>
        <row r="709">
          <cell r="B709" t="str">
            <v>Intereses de la Deuda Pública Interna</v>
          </cell>
          <cell r="C709">
            <v>0</v>
          </cell>
          <cell r="D709">
            <v>3390318.14</v>
          </cell>
          <cell r="E709">
            <v>0</v>
          </cell>
          <cell r="F709">
            <v>3390318.14</v>
          </cell>
        </row>
        <row r="710">
          <cell r="B710" t="str">
            <v>Intereses de la Deuda Pública Interna</v>
          </cell>
          <cell r="C710">
            <v>0</v>
          </cell>
          <cell r="D710">
            <v>3390318.14</v>
          </cell>
          <cell r="E710">
            <v>0</v>
          </cell>
          <cell r="F710">
            <v>3390318.14</v>
          </cell>
        </row>
        <row r="711">
          <cell r="B711" t="str">
            <v>Intereses de la deuda interna con instituciones de crédito</v>
          </cell>
          <cell r="C711">
            <v>0</v>
          </cell>
          <cell r="D711">
            <v>3390318.14</v>
          </cell>
          <cell r="E711">
            <v>0</v>
          </cell>
          <cell r="F711">
            <v>3390318.14</v>
          </cell>
        </row>
        <row r="712">
          <cell r="B712" t="str">
            <v>OTROS GASTOS Y PERDIDAS EXTRAORDINARIAS</v>
          </cell>
          <cell r="C712">
            <v>0</v>
          </cell>
          <cell r="D712">
            <v>57873389.780000001</v>
          </cell>
          <cell r="E712">
            <v>1094091.05</v>
          </cell>
          <cell r="F712">
            <v>56779298.729999997</v>
          </cell>
        </row>
        <row r="713">
          <cell r="B713" t="str">
            <v>Estimaciones, Depreciaciones, Deterioros, Obsolencia y Amortizaciones</v>
          </cell>
          <cell r="C713">
            <v>0</v>
          </cell>
          <cell r="D713">
            <v>56300166.68</v>
          </cell>
          <cell r="E713">
            <v>24304.19</v>
          </cell>
          <cell r="F713">
            <v>56275862.490000002</v>
          </cell>
        </row>
        <row r="714">
          <cell r="B714" t="str">
            <v>Depreciación de Bienes Inmuebles</v>
          </cell>
          <cell r="C714">
            <v>0</v>
          </cell>
          <cell r="D714">
            <v>6742142.0800000001</v>
          </cell>
          <cell r="E714">
            <v>0</v>
          </cell>
          <cell r="F714">
            <v>6742142.0800000001</v>
          </cell>
        </row>
        <row r="715">
          <cell r="B715" t="str">
            <v>Depreciación de Bienes Muebles</v>
          </cell>
          <cell r="C715">
            <v>0</v>
          </cell>
          <cell r="D715">
            <v>33563504.479999997</v>
          </cell>
          <cell r="E715">
            <v>24304.19</v>
          </cell>
          <cell r="F715">
            <v>33539200.289999999</v>
          </cell>
        </row>
        <row r="716">
          <cell r="B716" t="str">
            <v>Depreciación de Bienes Muebles</v>
          </cell>
          <cell r="C716">
            <v>0</v>
          </cell>
          <cell r="D716">
            <v>33563504.479999997</v>
          </cell>
          <cell r="E716">
            <v>24304.19</v>
          </cell>
          <cell r="F716">
            <v>33539200.289999999</v>
          </cell>
        </row>
        <row r="717">
          <cell r="B717" t="str">
            <v>Amortización de Activos Intangibles</v>
          </cell>
          <cell r="C717">
            <v>0</v>
          </cell>
          <cell r="D717">
            <v>6037139.0700000003</v>
          </cell>
          <cell r="E717">
            <v>0</v>
          </cell>
          <cell r="F717">
            <v>6037139.0700000003</v>
          </cell>
        </row>
        <row r="718">
          <cell r="B718" t="str">
            <v>Amortización de Activos Intangibles</v>
          </cell>
          <cell r="C718">
            <v>0</v>
          </cell>
          <cell r="D718">
            <v>6037139.0700000003</v>
          </cell>
          <cell r="E718">
            <v>0</v>
          </cell>
          <cell r="F718">
            <v>6037139.0700000003</v>
          </cell>
        </row>
        <row r="719">
          <cell r="B719" t="str">
            <v>Disminucion de Bienes por Pérdidas, Obsolescencia y Deterioro</v>
          </cell>
          <cell r="C719">
            <v>0</v>
          </cell>
          <cell r="D719">
            <v>9957381.0500000007</v>
          </cell>
          <cell r="E719">
            <v>0</v>
          </cell>
          <cell r="F719">
            <v>9957381.0500000007</v>
          </cell>
        </row>
        <row r="720">
          <cell r="B720" t="str">
            <v>Disminución de Bienes por Perdida, Obsolescencia y Deterioro</v>
          </cell>
          <cell r="C720">
            <v>0</v>
          </cell>
          <cell r="D720">
            <v>9957381.0500000007</v>
          </cell>
          <cell r="E720">
            <v>0</v>
          </cell>
          <cell r="F720">
            <v>9957381.0500000007</v>
          </cell>
        </row>
        <row r="721">
          <cell r="B721" t="str">
            <v>Otros Gastos</v>
          </cell>
          <cell r="C721">
            <v>0</v>
          </cell>
          <cell r="D721">
            <v>1573223.1</v>
          </cell>
          <cell r="E721">
            <v>1069786.8600000001</v>
          </cell>
          <cell r="F721">
            <v>503436.24</v>
          </cell>
        </row>
        <row r="722">
          <cell r="B722" t="str">
            <v>Gastos de Ejercicio Anteriores</v>
          </cell>
          <cell r="C722">
            <v>0</v>
          </cell>
          <cell r="D722">
            <v>1573223.1</v>
          </cell>
          <cell r="E722">
            <v>1069786.8600000001</v>
          </cell>
          <cell r="F722">
            <v>503436.24</v>
          </cell>
        </row>
        <row r="723">
          <cell r="B723" t="str">
            <v>Gastos de Ejercicio Anteriores</v>
          </cell>
          <cell r="C723">
            <v>0</v>
          </cell>
          <cell r="D723">
            <v>1573223.1</v>
          </cell>
          <cell r="E723">
            <v>1069786.8600000001</v>
          </cell>
          <cell r="F723">
            <v>503436.24</v>
          </cell>
        </row>
        <row r="724">
          <cell r="B724" t="str">
            <v>Gastos de Ejercicio Anteriores</v>
          </cell>
          <cell r="C724">
            <v>0</v>
          </cell>
          <cell r="D724">
            <v>1573223.1</v>
          </cell>
          <cell r="E724">
            <v>1069786.8600000001</v>
          </cell>
          <cell r="F724">
            <v>503436.24</v>
          </cell>
        </row>
        <row r="725">
          <cell r="B725" t="str">
            <v>OBRA PUBLICA TRANSFERIBLE</v>
          </cell>
          <cell r="C725">
            <v>0</v>
          </cell>
          <cell r="D725">
            <v>120693933.31999999</v>
          </cell>
          <cell r="E725">
            <v>0</v>
          </cell>
          <cell r="F725">
            <v>120693933.31999999</v>
          </cell>
        </row>
        <row r="726">
          <cell r="B726" t="str">
            <v>Inversión Pública no Capitalizable</v>
          </cell>
          <cell r="C726">
            <v>0</v>
          </cell>
          <cell r="D726">
            <v>120693933.31999999</v>
          </cell>
          <cell r="E726">
            <v>0</v>
          </cell>
          <cell r="F726">
            <v>120693933.31999999</v>
          </cell>
        </row>
        <row r="727">
          <cell r="B727" t="str">
            <v>Inversión Pública no Capitalizable (Obra Pública)</v>
          </cell>
          <cell r="C727">
            <v>0</v>
          </cell>
          <cell r="D727">
            <v>120693933.31999999</v>
          </cell>
          <cell r="E727">
            <v>0</v>
          </cell>
          <cell r="F727">
            <v>120693933.31999999</v>
          </cell>
        </row>
        <row r="728">
          <cell r="B728" t="str">
            <v>CUENTAS DE ORDEN CONTABLES</v>
          </cell>
          <cell r="C728">
            <v>0</v>
          </cell>
          <cell r="D728">
            <v>25</v>
          </cell>
          <cell r="E728">
            <v>25</v>
          </cell>
          <cell r="F728">
            <v>0</v>
          </cell>
        </row>
        <row r="729">
          <cell r="B729" t="str">
            <v>BIENES EN CONCESIONADOS O EN COMODATO</v>
          </cell>
          <cell r="C729">
            <v>0</v>
          </cell>
          <cell r="D729">
            <v>1</v>
          </cell>
          <cell r="E729">
            <v>1</v>
          </cell>
          <cell r="F729">
            <v>0</v>
          </cell>
        </row>
        <row r="730">
          <cell r="B730" t="str">
            <v>Bienes Bajo Contrato en Comodato</v>
          </cell>
          <cell r="C730">
            <v>0</v>
          </cell>
          <cell r="D730">
            <v>1</v>
          </cell>
          <cell r="E730">
            <v>0</v>
          </cell>
          <cell r="F730">
            <v>-1</v>
          </cell>
        </row>
        <row r="731">
          <cell r="B731" t="str">
            <v>Contrato de Comodato por Bienes</v>
          </cell>
          <cell r="C731">
            <v>0</v>
          </cell>
          <cell r="D731">
            <v>0</v>
          </cell>
          <cell r="E731">
            <v>1</v>
          </cell>
          <cell r="F731">
            <v>1</v>
          </cell>
        </row>
        <row r="732">
          <cell r="B732" t="str">
            <v>BIENES EN POSESIÓN</v>
          </cell>
          <cell r="C732">
            <v>0</v>
          </cell>
          <cell r="D732">
            <v>2</v>
          </cell>
          <cell r="E732">
            <v>2</v>
          </cell>
          <cell r="F732">
            <v>0</v>
          </cell>
        </row>
        <row r="733">
          <cell r="B733" t="str">
            <v>BIENES INMUEBLES EN POSESIÓN DEL MUNICIPIO</v>
          </cell>
          <cell r="C733">
            <v>0</v>
          </cell>
          <cell r="D733">
            <v>1</v>
          </cell>
          <cell r="E733">
            <v>1</v>
          </cell>
          <cell r="F733">
            <v>0</v>
          </cell>
        </row>
        <row r="734">
          <cell r="B734" t="str">
            <v>POSESIÓN DEL MUNICIPIO DE BIENES INMUEBLES</v>
          </cell>
          <cell r="C734">
            <v>0</v>
          </cell>
          <cell r="D734">
            <v>1</v>
          </cell>
          <cell r="E734">
            <v>1</v>
          </cell>
          <cell r="F734">
            <v>0</v>
          </cell>
        </row>
        <row r="735">
          <cell r="B735" t="str">
            <v>ACTIVOS BIOLÒGICOS</v>
          </cell>
          <cell r="C735">
            <v>0</v>
          </cell>
          <cell r="D735">
            <v>22</v>
          </cell>
          <cell r="E735">
            <v>22</v>
          </cell>
          <cell r="F735">
            <v>0</v>
          </cell>
        </row>
        <row r="736">
          <cell r="B736" t="str">
            <v>UTILIZACION DE ACTIVOS BIOLOGICOS</v>
          </cell>
          <cell r="C736">
            <v>0</v>
          </cell>
          <cell r="D736">
            <v>21</v>
          </cell>
          <cell r="E736">
            <v>1</v>
          </cell>
          <cell r="F736">
            <v>20</v>
          </cell>
        </row>
        <row r="737">
          <cell r="B737" t="str">
            <v>ACTIVOS BIOLOGICOS UTILIZADOS</v>
          </cell>
          <cell r="C737">
            <v>0</v>
          </cell>
          <cell r="D737">
            <v>1</v>
          </cell>
          <cell r="E737">
            <v>21</v>
          </cell>
          <cell r="F737">
            <v>-20</v>
          </cell>
        </row>
        <row r="738">
          <cell r="B738" t="str">
            <v>CUENTAS DE ORDEN PRESUPUESTARIAS</v>
          </cell>
          <cell r="C738">
            <v>0</v>
          </cell>
          <cell r="D738">
            <v>32219744884.990002</v>
          </cell>
          <cell r="E738">
            <v>32219744884.990002</v>
          </cell>
          <cell r="F738">
            <v>0</v>
          </cell>
        </row>
        <row r="739">
          <cell r="B739" t="str">
            <v>LEY DE INGRESOS</v>
          </cell>
          <cell r="C739">
            <v>0</v>
          </cell>
          <cell r="D739">
            <v>7051801503.3100004</v>
          </cell>
          <cell r="E739">
            <v>7051801503.3100004</v>
          </cell>
          <cell r="F739">
            <v>0</v>
          </cell>
        </row>
        <row r="740">
          <cell r="B740" t="str">
            <v>Ley de Ingresos Estimada</v>
          </cell>
          <cell r="C740">
            <v>0</v>
          </cell>
          <cell r="D740">
            <v>1410330210</v>
          </cell>
          <cell r="E740">
            <v>0</v>
          </cell>
          <cell r="F740">
            <v>1410330210</v>
          </cell>
        </row>
        <row r="741">
          <cell r="B741" t="str">
            <v>Ley de Ingresos por Ejecutar</v>
          </cell>
          <cell r="C741">
            <v>0</v>
          </cell>
          <cell r="D741">
            <v>2544194521.1900001</v>
          </cell>
          <cell r="E741">
            <v>2544194521.1900001</v>
          </cell>
          <cell r="F741">
            <v>0</v>
          </cell>
        </row>
        <row r="742">
          <cell r="B742" t="str">
            <v>Modificaciones a la Ley de Ingresos Estimada</v>
          </cell>
          <cell r="C742">
            <v>0</v>
          </cell>
          <cell r="D742">
            <v>915795482.65999997</v>
          </cell>
          <cell r="E742">
            <v>775180009.19000006</v>
          </cell>
          <cell r="F742">
            <v>140615473.47</v>
          </cell>
        </row>
        <row r="743">
          <cell r="B743" t="str">
            <v>Ley de Ingresos Devengada</v>
          </cell>
          <cell r="C743">
            <v>0</v>
          </cell>
          <cell r="D743">
            <v>1974285085.78</v>
          </cell>
          <cell r="E743">
            <v>1976210715.6800001</v>
          </cell>
          <cell r="F743">
            <v>1925629.9</v>
          </cell>
        </row>
        <row r="744">
          <cell r="B744" t="str">
            <v>Ley de Ingresos Recaudada</v>
          </cell>
          <cell r="C744">
            <v>0</v>
          </cell>
          <cell r="D744">
            <v>207196203.68000001</v>
          </cell>
          <cell r="E744">
            <v>1756216257.25</v>
          </cell>
          <cell r="F744">
            <v>1549020053.5699999</v>
          </cell>
        </row>
        <row r="745">
          <cell r="B745" t="str">
            <v>PRESUPUESTO DE EGRESOS</v>
          </cell>
          <cell r="C745">
            <v>0</v>
          </cell>
          <cell r="D745">
            <v>25167943381.68</v>
          </cell>
          <cell r="E745">
            <v>25167943381.68</v>
          </cell>
          <cell r="F745">
            <v>0</v>
          </cell>
        </row>
        <row r="746">
          <cell r="B746" t="str">
            <v>Presupuesto de Egresos Aprobado</v>
          </cell>
          <cell r="C746">
            <v>0</v>
          </cell>
          <cell r="D746">
            <v>0</v>
          </cell>
          <cell r="E746">
            <v>1410330210</v>
          </cell>
          <cell r="F746">
            <v>1410330210</v>
          </cell>
        </row>
        <row r="747">
          <cell r="B747" t="str">
            <v>Presupuesto de Egresos Aprobado</v>
          </cell>
          <cell r="C747">
            <v>0</v>
          </cell>
          <cell r="D747">
            <v>0</v>
          </cell>
          <cell r="E747">
            <v>1410330210</v>
          </cell>
          <cell r="F747">
            <v>1410330210</v>
          </cell>
        </row>
        <row r="748">
          <cell r="B748" t="str">
            <v>Presupuesto de Egresos por Ejercer</v>
          </cell>
          <cell r="C748">
            <v>0</v>
          </cell>
          <cell r="D748">
            <v>13521673603</v>
          </cell>
          <cell r="E748">
            <v>13268085361.389999</v>
          </cell>
          <cell r="F748">
            <v>253588241.61000001</v>
          </cell>
        </row>
        <row r="749">
          <cell r="B749" t="str">
            <v>Presupuesto de Egresos por Ejercer</v>
          </cell>
          <cell r="C749">
            <v>0</v>
          </cell>
          <cell r="D749">
            <v>9675045795.6900005</v>
          </cell>
          <cell r="E749">
            <v>9421457554.0799999</v>
          </cell>
          <cell r="F749">
            <v>253588241.61000001</v>
          </cell>
        </row>
        <row r="750">
          <cell r="B750" t="str">
            <v>Presupuesto de Egresos Pre Comprometido</v>
          </cell>
          <cell r="C750">
            <v>0</v>
          </cell>
          <cell r="D750">
            <v>835528349.88</v>
          </cell>
          <cell r="E750">
            <v>835528349.88</v>
          </cell>
          <cell r="F750">
            <v>0</v>
          </cell>
        </row>
        <row r="751">
          <cell r="B751" t="str">
            <v>Presupuesto de Egresos Pre Modificado</v>
          </cell>
          <cell r="C751">
            <v>0</v>
          </cell>
          <cell r="D751">
            <v>3011099457.4299998</v>
          </cell>
          <cell r="E751">
            <v>3011099457.4299998</v>
          </cell>
          <cell r="F751">
            <v>0</v>
          </cell>
        </row>
        <row r="752">
          <cell r="B752" t="str">
            <v>Modificaciones al Presupuesto de Egresos Aprobado</v>
          </cell>
          <cell r="C752">
            <v>0</v>
          </cell>
          <cell r="D752">
            <v>2679824652.5100002</v>
          </cell>
          <cell r="E752">
            <v>3104454920.5900002</v>
          </cell>
          <cell r="F752">
            <v>424630268.07999998</v>
          </cell>
        </row>
        <row r="753">
          <cell r="B753" t="str">
            <v>Presupuesto de Egresos Comprometido</v>
          </cell>
          <cell r="C753">
            <v>0</v>
          </cell>
          <cell r="D753">
            <v>3220352526.77</v>
          </cell>
          <cell r="E753">
            <v>3220352526.77</v>
          </cell>
          <cell r="F753">
            <v>0</v>
          </cell>
        </row>
        <row r="754">
          <cell r="B754" t="str">
            <v>Presupuesto de Egresos Devengado</v>
          </cell>
          <cell r="C754">
            <v>0</v>
          </cell>
          <cell r="D754">
            <v>2225584236</v>
          </cell>
          <cell r="E754">
            <v>2183226812.6999998</v>
          </cell>
          <cell r="F754">
            <v>42357423.299999997</v>
          </cell>
        </row>
        <row r="755">
          <cell r="B755" t="str">
            <v>Presupuesto de Egresos Ejercido</v>
          </cell>
          <cell r="C755">
            <v>0</v>
          </cell>
          <cell r="D755">
            <v>1919686465.21</v>
          </cell>
          <cell r="E755">
            <v>1919686465.21</v>
          </cell>
          <cell r="F755">
            <v>0</v>
          </cell>
        </row>
        <row r="756">
          <cell r="B756" t="str">
            <v>Presupuesto de Egresos Pagado</v>
          </cell>
          <cell r="C756">
            <v>0</v>
          </cell>
          <cell r="D756">
            <v>1600821898.1900001</v>
          </cell>
          <cell r="E756">
            <v>61807085.020000003</v>
          </cell>
          <cell r="F756">
            <v>1539014813.1700001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opLeftCell="D1" zoomScale="80" zoomScaleNormal="80" workbookViewId="0">
      <selection activeCell="D39" sqref="D39"/>
    </sheetView>
  </sheetViews>
  <sheetFormatPr baseColWidth="10" defaultColWidth="0" defaultRowHeight="15" zeroHeight="1" x14ac:dyDescent="0.25"/>
  <cols>
    <col min="1" max="1" width="2" style="1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16384" width="11.42578125" hidden="1"/>
  </cols>
  <sheetData>
    <row r="1" spans="2:12" s="1" customFormat="1" x14ac:dyDescent="0.25"/>
    <row r="2" spans="2:12" x14ac:dyDescent="0.25">
      <c r="B2" s="2"/>
      <c r="C2" s="3"/>
      <c r="D2" s="77" t="s">
        <v>56</v>
      </c>
      <c r="E2" s="77"/>
      <c r="F2" s="77"/>
      <c r="G2" s="77"/>
      <c r="H2" s="77"/>
      <c r="I2" s="77"/>
      <c r="J2" s="77"/>
      <c r="K2" s="3"/>
      <c r="L2" s="3"/>
    </row>
    <row r="3" spans="2:12" x14ac:dyDescent="0.25">
      <c r="B3" s="1"/>
      <c r="C3" s="4"/>
      <c r="D3" s="77" t="s">
        <v>58</v>
      </c>
      <c r="E3" s="77"/>
      <c r="F3" s="77"/>
      <c r="G3" s="77"/>
      <c r="H3" s="77"/>
      <c r="I3" s="77"/>
      <c r="J3" s="77"/>
      <c r="K3" s="4"/>
      <c r="L3" s="4"/>
    </row>
    <row r="4" spans="2:12" x14ac:dyDescent="0.25">
      <c r="B4" s="1"/>
      <c r="C4" s="4"/>
      <c r="D4" s="77" t="s">
        <v>0</v>
      </c>
      <c r="E4" s="77"/>
      <c r="F4" s="77"/>
      <c r="G4" s="77"/>
      <c r="H4" s="77"/>
      <c r="I4" s="77"/>
      <c r="J4" s="77"/>
      <c r="K4" s="4"/>
      <c r="L4" s="4"/>
    </row>
    <row r="5" spans="2:12" x14ac:dyDescent="0.25">
      <c r="B5" s="1"/>
      <c r="C5" s="4"/>
      <c r="D5" s="77" t="s">
        <v>57</v>
      </c>
      <c r="E5" s="77"/>
      <c r="F5" s="77"/>
      <c r="G5" s="77"/>
      <c r="H5" s="77"/>
      <c r="I5" s="77"/>
      <c r="J5" s="77"/>
      <c r="K5" s="4"/>
      <c r="L5" s="4"/>
    </row>
    <row r="6" spans="2:12" x14ac:dyDescent="0.25">
      <c r="B6" s="5"/>
      <c r="C6" s="5"/>
      <c r="D6" s="77" t="s">
        <v>1</v>
      </c>
      <c r="E6" s="77"/>
      <c r="F6" s="77"/>
      <c r="G6" s="77"/>
      <c r="H6" s="77"/>
      <c r="I6" s="77"/>
      <c r="J6" s="77"/>
      <c r="K6" s="2"/>
      <c r="L6" s="2"/>
    </row>
    <row r="7" spans="2:12" x14ac:dyDescent="0.25">
      <c r="B7" s="5"/>
      <c r="C7" s="7"/>
      <c r="D7" s="78"/>
      <c r="E7" s="78"/>
      <c r="F7" s="78"/>
      <c r="G7" s="78"/>
      <c r="H7" s="78"/>
      <c r="I7" s="78"/>
      <c r="J7" s="78"/>
      <c r="K7" s="78"/>
      <c r="L7" s="2"/>
    </row>
    <row r="8" spans="2:12" x14ac:dyDescent="0.25">
      <c r="B8" s="5"/>
      <c r="C8" s="5"/>
      <c r="D8" s="5"/>
      <c r="E8" s="5"/>
      <c r="F8" s="5"/>
      <c r="G8" s="6"/>
      <c r="H8" s="8"/>
      <c r="I8" s="8"/>
      <c r="J8" s="2"/>
      <c r="K8" s="2"/>
      <c r="L8" s="2"/>
    </row>
    <row r="9" spans="2:12" x14ac:dyDescent="0.25">
      <c r="B9" s="9"/>
      <c r="C9" s="9"/>
      <c r="D9" s="9"/>
      <c r="E9" s="10"/>
      <c r="F9" s="10"/>
      <c r="G9" s="11"/>
      <c r="H9" s="8"/>
      <c r="I9" s="8"/>
      <c r="J9" s="2"/>
      <c r="K9" s="2"/>
      <c r="L9" s="2"/>
    </row>
    <row r="10" spans="2:12" x14ac:dyDescent="0.25">
      <c r="B10" s="12"/>
      <c r="C10" s="76" t="s">
        <v>2</v>
      </c>
      <c r="D10" s="76"/>
      <c r="E10" s="13">
        <v>2020</v>
      </c>
      <c r="F10" s="13">
        <v>2019</v>
      </c>
      <c r="G10" s="14"/>
      <c r="H10" s="76" t="s">
        <v>2</v>
      </c>
      <c r="I10" s="76"/>
      <c r="J10" s="13">
        <v>2020</v>
      </c>
      <c r="K10" s="13">
        <v>2019</v>
      </c>
      <c r="L10" s="15"/>
    </row>
    <row r="11" spans="2:12" x14ac:dyDescent="0.25">
      <c r="B11" s="16"/>
      <c r="C11" s="17"/>
      <c r="D11" s="17"/>
      <c r="E11" s="18"/>
      <c r="F11" s="18"/>
      <c r="G11" s="8"/>
      <c r="H11" s="8"/>
      <c r="I11" s="8"/>
      <c r="J11" s="2"/>
      <c r="K11" s="2"/>
      <c r="L11" s="19"/>
    </row>
    <row r="12" spans="2:12" x14ac:dyDescent="0.25">
      <c r="B12" s="20"/>
      <c r="C12" s="75" t="s">
        <v>3</v>
      </c>
      <c r="D12" s="75"/>
      <c r="E12" s="21"/>
      <c r="F12" s="21"/>
      <c r="G12" s="22"/>
      <c r="H12" s="75" t="s">
        <v>4</v>
      </c>
      <c r="I12" s="75"/>
      <c r="J12" s="21"/>
      <c r="K12" s="21"/>
      <c r="L12" s="23"/>
    </row>
    <row r="13" spans="2:12" x14ac:dyDescent="0.25">
      <c r="B13" s="24"/>
      <c r="C13" s="72" t="s">
        <v>5</v>
      </c>
      <c r="D13" s="72"/>
      <c r="E13" s="55">
        <f>SUM(E14:E21)</f>
        <v>851996757.98000002</v>
      </c>
      <c r="F13" s="55">
        <f>SUM(F14:F21)</f>
        <v>850327734.98000002</v>
      </c>
      <c r="G13" s="22"/>
      <c r="H13" s="75" t="s">
        <v>6</v>
      </c>
      <c r="I13" s="75"/>
      <c r="J13" s="55">
        <f>SUM(J14:J16)</f>
        <v>1100456704.03</v>
      </c>
      <c r="K13" s="55">
        <f>SUM(K14:K16)</f>
        <v>1069569945.38</v>
      </c>
      <c r="L13" s="25"/>
    </row>
    <row r="14" spans="2:12" x14ac:dyDescent="0.25">
      <c r="B14" s="26"/>
      <c r="C14" s="70" t="s">
        <v>7</v>
      </c>
      <c r="D14" s="70"/>
      <c r="E14" s="56">
        <v>632129551.84000003</v>
      </c>
      <c r="F14" s="56">
        <v>622860401.91999996</v>
      </c>
      <c r="G14" s="22"/>
      <c r="H14" s="70" t="s">
        <v>60</v>
      </c>
      <c r="I14" s="70"/>
      <c r="J14" s="56">
        <v>507775144.43000001</v>
      </c>
      <c r="K14" s="57">
        <v>480882825.75999999</v>
      </c>
      <c r="L14" s="25"/>
    </row>
    <row r="15" spans="2:12" x14ac:dyDescent="0.25">
      <c r="B15" s="26"/>
      <c r="C15" s="70" t="s">
        <v>59</v>
      </c>
      <c r="D15" s="70"/>
      <c r="E15" s="56">
        <v>0</v>
      </c>
      <c r="F15" s="56">
        <v>0</v>
      </c>
      <c r="G15" s="22"/>
      <c r="H15" s="70" t="s">
        <v>8</v>
      </c>
      <c r="I15" s="70"/>
      <c r="J15" s="56">
        <v>113896986.17</v>
      </c>
      <c r="K15" s="57">
        <v>128726422.89</v>
      </c>
      <c r="L15" s="25"/>
    </row>
    <row r="16" spans="2:12" x14ac:dyDescent="0.25">
      <c r="B16" s="26"/>
      <c r="C16" s="70" t="s">
        <v>9</v>
      </c>
      <c r="D16" s="70"/>
      <c r="E16" s="56">
        <v>0</v>
      </c>
      <c r="F16" s="56">
        <v>0</v>
      </c>
      <c r="G16" s="22"/>
      <c r="H16" s="70" t="s">
        <v>10</v>
      </c>
      <c r="I16" s="70"/>
      <c r="J16" s="56">
        <v>478784573.43000001</v>
      </c>
      <c r="K16" s="57">
        <v>459960696.73000002</v>
      </c>
      <c r="L16" s="25"/>
    </row>
    <row r="17" spans="2:12" x14ac:dyDescent="0.25">
      <c r="B17" s="26"/>
      <c r="C17" s="70" t="s">
        <v>11</v>
      </c>
      <c r="D17" s="70"/>
      <c r="E17" s="56">
        <v>170182087.22999999</v>
      </c>
      <c r="F17" s="56">
        <v>147208163.59999999</v>
      </c>
      <c r="G17" s="22"/>
      <c r="H17" s="27"/>
      <c r="I17" s="28"/>
      <c r="J17" s="58"/>
      <c r="K17" s="58"/>
      <c r="L17" s="25"/>
    </row>
    <row r="18" spans="2:12" x14ac:dyDescent="0.25">
      <c r="B18" s="26"/>
      <c r="C18" s="70" t="s">
        <v>52</v>
      </c>
      <c r="D18" s="70"/>
      <c r="E18" s="56">
        <v>20680815.350000001</v>
      </c>
      <c r="F18" s="56">
        <v>31652342.989999998</v>
      </c>
      <c r="G18" s="22"/>
      <c r="H18" s="75" t="s">
        <v>49</v>
      </c>
      <c r="I18" s="75"/>
      <c r="J18" s="55">
        <f>SUM(J19:J27)</f>
        <v>141851219.04999998</v>
      </c>
      <c r="K18" s="55">
        <f>SUM(K19:K27)</f>
        <v>117447429.03</v>
      </c>
      <c r="L18" s="25"/>
    </row>
    <row r="19" spans="2:12" x14ac:dyDescent="0.25">
      <c r="B19" s="26"/>
      <c r="C19" s="70" t="s">
        <v>53</v>
      </c>
      <c r="D19" s="70"/>
      <c r="E19" s="56">
        <v>29004303.559999999</v>
      </c>
      <c r="F19" s="56">
        <v>48606826.469999999</v>
      </c>
      <c r="G19" s="22"/>
      <c r="H19" s="70" t="s">
        <v>12</v>
      </c>
      <c r="I19" s="70"/>
      <c r="J19" s="56">
        <v>45017978.109999999</v>
      </c>
      <c r="K19" s="57">
        <v>39452391.229999997</v>
      </c>
      <c r="L19" s="25"/>
    </row>
    <row r="20" spans="2:12" x14ac:dyDescent="0.25">
      <c r="B20" s="26"/>
      <c r="C20" s="70" t="s">
        <v>55</v>
      </c>
      <c r="D20" s="70"/>
      <c r="E20" s="56">
        <v>0</v>
      </c>
      <c r="F20" s="56">
        <v>0</v>
      </c>
      <c r="G20" s="22"/>
      <c r="H20" s="70" t="s">
        <v>13</v>
      </c>
      <c r="I20" s="70"/>
      <c r="J20" s="57">
        <v>0</v>
      </c>
      <c r="K20" s="57">
        <v>0</v>
      </c>
      <c r="L20" s="25"/>
    </row>
    <row r="21" spans="2:12" ht="22.5" customHeight="1" x14ac:dyDescent="0.25">
      <c r="B21" s="26"/>
      <c r="C21" s="70"/>
      <c r="D21" s="70"/>
      <c r="E21" s="57"/>
      <c r="F21" s="57"/>
      <c r="G21" s="22"/>
      <c r="H21" s="70" t="s">
        <v>14</v>
      </c>
      <c r="I21" s="70"/>
      <c r="J21" s="56">
        <v>22915432.760000002</v>
      </c>
      <c r="K21" s="57">
        <v>9244697.7400000002</v>
      </c>
      <c r="L21" s="25"/>
    </row>
    <row r="22" spans="2:12" x14ac:dyDescent="0.25">
      <c r="B22" s="24"/>
      <c r="C22" s="27"/>
      <c r="D22" s="28"/>
      <c r="E22" s="58"/>
      <c r="F22" s="58"/>
      <c r="G22" s="22"/>
      <c r="H22" s="70" t="s">
        <v>15</v>
      </c>
      <c r="I22" s="70"/>
      <c r="J22" s="56">
        <v>60033545.229999997</v>
      </c>
      <c r="K22" s="57">
        <v>57886686.840000004</v>
      </c>
      <c r="L22" s="25"/>
    </row>
    <row r="23" spans="2:12" ht="40.5" customHeight="1" x14ac:dyDescent="0.25">
      <c r="B23" s="24"/>
      <c r="C23" s="72" t="s">
        <v>50</v>
      </c>
      <c r="D23" s="72"/>
      <c r="E23" s="55">
        <f>SUM(E24:E25)</f>
        <v>617496191.48000002</v>
      </c>
      <c r="F23" s="55">
        <f>SUM(F24:F25)</f>
        <v>547985318.12</v>
      </c>
      <c r="G23" s="22"/>
      <c r="H23" s="70" t="s">
        <v>16</v>
      </c>
      <c r="I23" s="70"/>
      <c r="J23" s="56">
        <v>13384262.949999999</v>
      </c>
      <c r="K23" s="57">
        <v>10713653.220000001</v>
      </c>
      <c r="L23" s="25"/>
    </row>
    <row r="24" spans="2:12" ht="28.5" customHeight="1" x14ac:dyDescent="0.25">
      <c r="B24" s="26"/>
      <c r="C24" s="70" t="s">
        <v>54</v>
      </c>
      <c r="D24" s="70"/>
      <c r="E24" s="56">
        <v>617496191.48000002</v>
      </c>
      <c r="F24" s="56">
        <v>547985318.12</v>
      </c>
      <c r="G24" s="22"/>
      <c r="H24" s="70" t="s">
        <v>18</v>
      </c>
      <c r="I24" s="70"/>
      <c r="J24" s="57">
        <v>0</v>
      </c>
      <c r="K24" s="57">
        <v>0</v>
      </c>
      <c r="L24" s="25"/>
    </row>
    <row r="25" spans="2:12" ht="15.75" customHeight="1" x14ac:dyDescent="0.25">
      <c r="B25" s="26"/>
      <c r="C25" s="70" t="s">
        <v>51</v>
      </c>
      <c r="D25" s="70"/>
      <c r="E25" s="56">
        <v>0</v>
      </c>
      <c r="F25" s="56">
        <v>0</v>
      </c>
      <c r="G25" s="22"/>
      <c r="H25" s="70" t="s">
        <v>19</v>
      </c>
      <c r="I25" s="70"/>
      <c r="J25" s="57">
        <v>0</v>
      </c>
      <c r="K25" s="57">
        <v>0</v>
      </c>
      <c r="L25" s="25"/>
    </row>
    <row r="26" spans="2:12" x14ac:dyDescent="0.25">
      <c r="B26" s="24"/>
      <c r="C26" s="27"/>
      <c r="D26" s="28"/>
      <c r="E26" s="58"/>
      <c r="F26" s="58"/>
      <c r="G26" s="22"/>
      <c r="H26" s="70" t="s">
        <v>20</v>
      </c>
      <c r="I26" s="70"/>
      <c r="J26" s="56">
        <v>500000</v>
      </c>
      <c r="K26" s="57">
        <v>150000</v>
      </c>
      <c r="L26" s="25"/>
    </row>
    <row r="27" spans="2:12" x14ac:dyDescent="0.25">
      <c r="B27" s="26"/>
      <c r="C27" s="72" t="s">
        <v>21</v>
      </c>
      <c r="D27" s="72"/>
      <c r="E27" s="55">
        <f>SUM(E28:E32)</f>
        <v>81452734.010000005</v>
      </c>
      <c r="F27" s="55">
        <f>SUM(F28:F32)</f>
        <v>85820847.780000001</v>
      </c>
      <c r="G27" s="22"/>
      <c r="H27" s="70" t="s">
        <v>22</v>
      </c>
      <c r="I27" s="70"/>
      <c r="J27" s="57">
        <v>0</v>
      </c>
      <c r="K27" s="57">
        <v>0</v>
      </c>
      <c r="L27" s="25"/>
    </row>
    <row r="28" spans="2:12" x14ac:dyDescent="0.25">
      <c r="B28" s="26"/>
      <c r="C28" s="70" t="s">
        <v>23</v>
      </c>
      <c r="D28" s="70"/>
      <c r="E28" s="56">
        <v>0</v>
      </c>
      <c r="F28" s="57">
        <v>0</v>
      </c>
      <c r="G28" s="22"/>
      <c r="H28" s="27"/>
      <c r="I28" s="28"/>
      <c r="J28" s="58"/>
      <c r="K28" s="58"/>
      <c r="L28" s="25"/>
    </row>
    <row r="29" spans="2:12" x14ac:dyDescent="0.25">
      <c r="B29" s="26"/>
      <c r="C29" s="70" t="s">
        <v>24</v>
      </c>
      <c r="D29" s="70"/>
      <c r="E29" s="56">
        <v>0</v>
      </c>
      <c r="F29" s="57">
        <v>0</v>
      </c>
      <c r="G29" s="22"/>
      <c r="H29" s="72" t="s">
        <v>17</v>
      </c>
      <c r="I29" s="72"/>
      <c r="J29" s="55">
        <f>SUM(J30:J32)</f>
        <v>474392.31</v>
      </c>
      <c r="K29" s="55">
        <f>SUM(K30:K32)</f>
        <v>0</v>
      </c>
      <c r="L29" s="25"/>
    </row>
    <row r="30" spans="2:12" x14ac:dyDescent="0.25">
      <c r="B30" s="26"/>
      <c r="C30" s="70" t="s">
        <v>25</v>
      </c>
      <c r="D30" s="70"/>
      <c r="E30" s="56">
        <v>0</v>
      </c>
      <c r="F30" s="57">
        <v>0</v>
      </c>
      <c r="G30" s="22"/>
      <c r="H30" s="70" t="s">
        <v>26</v>
      </c>
      <c r="I30" s="70"/>
      <c r="J30" s="57">
        <v>0</v>
      </c>
      <c r="K30" s="57">
        <v>0</v>
      </c>
      <c r="L30" s="25"/>
    </row>
    <row r="31" spans="2:12" x14ac:dyDescent="0.25">
      <c r="B31" s="26"/>
      <c r="C31" s="70" t="s">
        <v>27</v>
      </c>
      <c r="D31" s="70"/>
      <c r="E31" s="56">
        <v>0</v>
      </c>
      <c r="F31" s="57">
        <v>0</v>
      </c>
      <c r="G31" s="22"/>
      <c r="H31" s="70" t="s">
        <v>28</v>
      </c>
      <c r="I31" s="70"/>
      <c r="J31" s="57">
        <v>0</v>
      </c>
      <c r="K31" s="57">
        <v>0</v>
      </c>
      <c r="L31" s="25"/>
    </row>
    <row r="32" spans="2:12" x14ac:dyDescent="0.25">
      <c r="B32" s="26"/>
      <c r="C32" s="70" t="s">
        <v>29</v>
      </c>
      <c r="D32" s="70"/>
      <c r="E32" s="56">
        <v>81452734.010000005</v>
      </c>
      <c r="F32" s="57">
        <v>85820847.780000001</v>
      </c>
      <c r="G32" s="22"/>
      <c r="H32" s="70" t="s">
        <v>30</v>
      </c>
      <c r="I32" s="70"/>
      <c r="J32" s="57">
        <v>474392.31</v>
      </c>
      <c r="K32" s="57">
        <v>0</v>
      </c>
      <c r="L32" s="25"/>
    </row>
    <row r="33" spans="2:12" x14ac:dyDescent="0.25">
      <c r="B33" s="24"/>
      <c r="C33" s="27"/>
      <c r="D33" s="29"/>
      <c r="E33" s="59"/>
      <c r="F33" s="59"/>
      <c r="G33" s="22"/>
      <c r="H33" s="27"/>
      <c r="I33" s="28"/>
      <c r="J33" s="58"/>
      <c r="K33" s="58"/>
      <c r="L33" s="25"/>
    </row>
    <row r="34" spans="2:12" x14ac:dyDescent="0.25">
      <c r="B34" s="30"/>
      <c r="C34" s="71" t="s">
        <v>31</v>
      </c>
      <c r="D34" s="71"/>
      <c r="E34" s="60">
        <f>E13+E23+E27</f>
        <v>1550945683.47</v>
      </c>
      <c r="F34" s="60">
        <f>F13+F23+F27</f>
        <v>1484133900.8799999</v>
      </c>
      <c r="G34" s="31"/>
      <c r="H34" s="75" t="s">
        <v>32</v>
      </c>
      <c r="I34" s="75"/>
      <c r="J34" s="61">
        <f>SUM(J35:J39)</f>
        <v>3390318.14</v>
      </c>
      <c r="K34" s="61">
        <f>SUM(K35:K39)</f>
        <v>5281642.92</v>
      </c>
      <c r="L34" s="25"/>
    </row>
    <row r="35" spans="2:12" x14ac:dyDescent="0.25">
      <c r="B35" s="24"/>
      <c r="C35" s="71"/>
      <c r="D35" s="71"/>
      <c r="E35" s="21"/>
      <c r="F35" s="21"/>
      <c r="G35" s="22"/>
      <c r="H35" s="70" t="s">
        <v>33</v>
      </c>
      <c r="I35" s="70"/>
      <c r="J35" s="56">
        <v>3390318.14</v>
      </c>
      <c r="K35" s="57">
        <v>5109542.92</v>
      </c>
      <c r="L35" s="25"/>
    </row>
    <row r="36" spans="2:12" x14ac:dyDescent="0.25">
      <c r="B36" s="32"/>
      <c r="C36" s="22"/>
      <c r="D36" s="22"/>
      <c r="E36" s="22"/>
      <c r="F36" s="22"/>
      <c r="G36" s="22"/>
      <c r="H36" s="70" t="s">
        <v>34</v>
      </c>
      <c r="I36" s="70"/>
      <c r="J36" s="57">
        <v>0</v>
      </c>
      <c r="K36" s="57">
        <v>0</v>
      </c>
      <c r="L36" s="25"/>
    </row>
    <row r="37" spans="2:12" x14ac:dyDescent="0.25">
      <c r="B37" s="32"/>
      <c r="C37" s="22"/>
      <c r="D37" s="22"/>
      <c r="E37" s="22"/>
      <c r="F37" s="22"/>
      <c r="G37" s="22"/>
      <c r="H37" s="70" t="s">
        <v>35</v>
      </c>
      <c r="I37" s="70"/>
      <c r="J37" s="57">
        <v>0</v>
      </c>
      <c r="K37" s="57">
        <v>0</v>
      </c>
      <c r="L37" s="25"/>
    </row>
    <row r="38" spans="2:12" x14ac:dyDescent="0.25">
      <c r="B38" s="32"/>
      <c r="C38" s="22"/>
      <c r="D38" s="22"/>
      <c r="E38" s="22"/>
      <c r="F38" s="22"/>
      <c r="G38" s="22"/>
      <c r="H38" s="70" t="s">
        <v>36</v>
      </c>
      <c r="I38" s="70"/>
      <c r="J38" s="57">
        <v>0</v>
      </c>
      <c r="K38" s="57">
        <v>172100</v>
      </c>
      <c r="L38" s="25"/>
    </row>
    <row r="39" spans="2:12" x14ac:dyDescent="0.25">
      <c r="B39" s="32"/>
      <c r="C39" s="22"/>
      <c r="D39" s="22"/>
      <c r="E39" s="22"/>
      <c r="F39" s="22"/>
      <c r="G39" s="22"/>
      <c r="H39" s="70" t="s">
        <v>37</v>
      </c>
      <c r="I39" s="70"/>
      <c r="J39" s="57">
        <v>0</v>
      </c>
      <c r="K39" s="57">
        <v>0</v>
      </c>
      <c r="L39" s="25"/>
    </row>
    <row r="40" spans="2:12" x14ac:dyDescent="0.25">
      <c r="B40" s="32"/>
      <c r="C40" s="22"/>
      <c r="D40" s="22"/>
      <c r="E40" s="22"/>
      <c r="F40" s="22"/>
      <c r="G40" s="22"/>
      <c r="H40" s="27"/>
      <c r="I40" s="28"/>
      <c r="J40" s="58"/>
      <c r="K40" s="58"/>
      <c r="L40" s="25"/>
    </row>
    <row r="41" spans="2:12" x14ac:dyDescent="0.25">
      <c r="B41" s="32"/>
      <c r="C41" s="22"/>
      <c r="D41" s="22"/>
      <c r="E41" s="22"/>
      <c r="F41" s="22"/>
      <c r="G41" s="22"/>
      <c r="H41" s="72" t="s">
        <v>38</v>
      </c>
      <c r="I41" s="72"/>
      <c r="J41" s="61">
        <f>SUM(J42:J47)</f>
        <v>56779298.730000004</v>
      </c>
      <c r="K41" s="61">
        <f>SUM(K42:K47)</f>
        <v>47285774.789999999</v>
      </c>
      <c r="L41" s="25"/>
    </row>
    <row r="42" spans="2:12" x14ac:dyDescent="0.25">
      <c r="B42" s="32"/>
      <c r="C42" s="22"/>
      <c r="D42" s="22"/>
      <c r="E42" s="22"/>
      <c r="F42" s="22"/>
      <c r="G42" s="22"/>
      <c r="H42" s="70" t="s">
        <v>39</v>
      </c>
      <c r="I42" s="70"/>
      <c r="J42" s="56">
        <v>56275862.490000002</v>
      </c>
      <c r="K42" s="57">
        <v>40904806.899999999</v>
      </c>
      <c r="L42" s="25"/>
    </row>
    <row r="43" spans="2:12" x14ac:dyDescent="0.25">
      <c r="B43" s="32"/>
      <c r="C43" s="22"/>
      <c r="D43" s="22"/>
      <c r="E43" s="22"/>
      <c r="F43" s="22"/>
      <c r="G43" s="22"/>
      <c r="H43" s="70" t="s">
        <v>40</v>
      </c>
      <c r="I43" s="70"/>
      <c r="J43" s="57">
        <v>0</v>
      </c>
      <c r="K43" s="57">
        <v>0</v>
      </c>
      <c r="L43" s="25"/>
    </row>
    <row r="44" spans="2:12" x14ac:dyDescent="0.25">
      <c r="B44" s="32"/>
      <c r="C44" s="22"/>
      <c r="D44" s="22"/>
      <c r="E44" s="22"/>
      <c r="F44" s="22"/>
      <c r="G44" s="22"/>
      <c r="H44" s="70" t="s">
        <v>41</v>
      </c>
      <c r="I44" s="70"/>
      <c r="J44" s="57">
        <v>0</v>
      </c>
      <c r="K44" s="57">
        <v>0</v>
      </c>
      <c r="L44" s="25"/>
    </row>
    <row r="45" spans="2:12" x14ac:dyDescent="0.25">
      <c r="B45" s="32"/>
      <c r="C45" s="22"/>
      <c r="D45" s="22"/>
      <c r="E45" s="22"/>
      <c r="F45" s="22"/>
      <c r="G45" s="22"/>
      <c r="H45" s="70" t="s">
        <v>42</v>
      </c>
      <c r="I45" s="70"/>
      <c r="J45" s="57">
        <v>0</v>
      </c>
      <c r="K45" s="57">
        <v>0</v>
      </c>
      <c r="L45" s="25"/>
    </row>
    <row r="46" spans="2:12" x14ac:dyDescent="0.25">
      <c r="B46" s="32"/>
      <c r="C46" s="22"/>
      <c r="D46" s="22"/>
      <c r="E46" s="22"/>
      <c r="F46" s="22"/>
      <c r="G46" s="22"/>
      <c r="H46" s="70" t="s">
        <v>43</v>
      </c>
      <c r="I46" s="70"/>
      <c r="J46" s="57">
        <v>0</v>
      </c>
      <c r="K46" s="57">
        <v>0</v>
      </c>
      <c r="L46" s="25"/>
    </row>
    <row r="47" spans="2:12" x14ac:dyDescent="0.25">
      <c r="B47" s="32"/>
      <c r="C47" s="22"/>
      <c r="D47" s="22"/>
      <c r="E47" s="22"/>
      <c r="F47" s="22"/>
      <c r="G47" s="22"/>
      <c r="H47" s="70" t="s">
        <v>44</v>
      </c>
      <c r="I47" s="70"/>
      <c r="J47" s="56">
        <v>503436.24</v>
      </c>
      <c r="K47" s="57">
        <v>6380967.8899999997</v>
      </c>
      <c r="L47" s="25"/>
    </row>
    <row r="48" spans="2:12" x14ac:dyDescent="0.25">
      <c r="B48" s="32"/>
      <c r="C48" s="22"/>
      <c r="D48" s="22"/>
      <c r="E48" s="22"/>
      <c r="F48" s="22"/>
      <c r="G48" s="22"/>
      <c r="H48" s="27"/>
      <c r="I48" s="28"/>
      <c r="J48" s="58"/>
      <c r="K48" s="58"/>
      <c r="L48" s="25"/>
    </row>
    <row r="49" spans="2:12" x14ac:dyDescent="0.25">
      <c r="B49" s="32"/>
      <c r="C49" s="22"/>
      <c r="D49" s="22"/>
      <c r="E49" s="22"/>
      <c r="F49" s="22"/>
      <c r="G49" s="22"/>
      <c r="H49" s="72" t="s">
        <v>45</v>
      </c>
      <c r="I49" s="72"/>
      <c r="J49" s="61">
        <f>J50</f>
        <v>120693933.31999999</v>
      </c>
      <c r="K49" s="61">
        <f>K50</f>
        <v>111525937.20999999</v>
      </c>
      <c r="L49" s="25"/>
    </row>
    <row r="50" spans="2:12" x14ac:dyDescent="0.25">
      <c r="B50" s="32"/>
      <c r="C50" s="22"/>
      <c r="D50" s="22"/>
      <c r="E50" s="22"/>
      <c r="F50" s="22"/>
      <c r="G50" s="22"/>
      <c r="H50" s="70" t="s">
        <v>61</v>
      </c>
      <c r="I50" s="70"/>
      <c r="J50" s="56">
        <v>120693933.31999999</v>
      </c>
      <c r="K50" s="57">
        <v>111525937.20999999</v>
      </c>
      <c r="L50" s="25"/>
    </row>
    <row r="51" spans="2:12" x14ac:dyDescent="0.25">
      <c r="B51" s="32"/>
      <c r="C51" s="22"/>
      <c r="D51" s="22"/>
      <c r="E51" s="22"/>
      <c r="F51" s="22"/>
      <c r="G51" s="22"/>
      <c r="H51" s="27"/>
      <c r="I51" s="28"/>
      <c r="J51" s="58"/>
      <c r="K51" s="58"/>
      <c r="L51" s="25"/>
    </row>
    <row r="52" spans="2:12" x14ac:dyDescent="0.25">
      <c r="B52" s="32"/>
      <c r="C52" s="22"/>
      <c r="D52" s="22"/>
      <c r="E52" s="22"/>
      <c r="F52" s="22"/>
      <c r="G52" s="22"/>
      <c r="H52" s="71" t="s">
        <v>46</v>
      </c>
      <c r="I52" s="71"/>
      <c r="J52" s="62">
        <f>J13+J18+J29+J34+J41+J49</f>
        <v>1423645865.5799999</v>
      </c>
      <c r="K52" s="62">
        <f>K13+K18+K29+K34+K41+K49</f>
        <v>1351110729.3300002</v>
      </c>
      <c r="L52" s="33"/>
    </row>
    <row r="53" spans="2:12" x14ac:dyDescent="0.25">
      <c r="B53" s="32"/>
      <c r="C53" s="22"/>
      <c r="D53" s="22"/>
      <c r="E53" s="22"/>
      <c r="F53" s="22"/>
      <c r="G53" s="22"/>
      <c r="H53" s="34"/>
      <c r="I53" s="34"/>
      <c r="J53" s="58"/>
      <c r="K53" s="58"/>
      <c r="L53" s="33"/>
    </row>
    <row r="54" spans="2:12" x14ac:dyDescent="0.25">
      <c r="B54" s="32"/>
      <c r="C54" s="22"/>
      <c r="D54" s="22"/>
      <c r="E54" s="22"/>
      <c r="F54" s="22"/>
      <c r="G54" s="22"/>
      <c r="H54" s="73" t="s">
        <v>47</v>
      </c>
      <c r="I54" s="73"/>
      <c r="J54" s="63">
        <f>E34-J52</f>
        <v>127299817.8900001</v>
      </c>
      <c r="K54" s="63">
        <f>F34-K52</f>
        <v>133023171.54999971</v>
      </c>
      <c r="L54" s="33"/>
    </row>
    <row r="55" spans="2:12" x14ac:dyDescent="0.25">
      <c r="B55" s="35"/>
      <c r="C55" s="36"/>
      <c r="D55" s="36"/>
      <c r="E55" s="36"/>
      <c r="F55" s="36"/>
      <c r="G55" s="36"/>
      <c r="H55" s="37"/>
      <c r="I55" s="37"/>
      <c r="J55" s="36"/>
      <c r="K55" s="36"/>
      <c r="L55" s="38"/>
    </row>
    <row r="56" spans="2:12" ht="8.25" customHeight="1" x14ac:dyDescent="0.25">
      <c r="B56" s="2"/>
      <c r="C56" s="2"/>
      <c r="D56" s="2"/>
      <c r="E56" s="2"/>
      <c r="F56" s="2"/>
      <c r="G56" s="2"/>
      <c r="H56" s="8"/>
      <c r="I56" s="8"/>
      <c r="J56" s="2"/>
      <c r="K56" s="2"/>
      <c r="L56" s="2"/>
    </row>
    <row r="57" spans="2:12" ht="7.5" customHeight="1" x14ac:dyDescent="0.25">
      <c r="B57" s="36"/>
      <c r="C57" s="39"/>
      <c r="D57" s="40"/>
      <c r="E57" s="41"/>
      <c r="F57" s="41"/>
      <c r="G57" s="36"/>
      <c r="H57" s="42"/>
      <c r="I57" s="43"/>
      <c r="J57" s="41"/>
      <c r="K57" s="41"/>
      <c r="L57" s="36"/>
    </row>
    <row r="58" spans="2:12" x14ac:dyDescent="0.25">
      <c r="B58" s="2"/>
      <c r="C58" s="28"/>
      <c r="D58" s="44"/>
      <c r="E58" s="45"/>
      <c r="F58" s="45"/>
      <c r="G58" s="2"/>
      <c r="H58" s="46"/>
      <c r="I58" s="47"/>
      <c r="J58" s="45"/>
      <c r="K58" s="45"/>
      <c r="L58" s="2"/>
    </row>
    <row r="59" spans="2:12" x14ac:dyDescent="0.25">
      <c r="B59" s="1"/>
      <c r="C59" s="74" t="s">
        <v>48</v>
      </c>
      <c r="D59" s="74"/>
      <c r="E59" s="74"/>
      <c r="F59" s="74"/>
      <c r="G59" s="74"/>
      <c r="H59" s="74"/>
      <c r="I59" s="74"/>
      <c r="J59" s="74"/>
      <c r="K59" s="74"/>
      <c r="L59" s="1"/>
    </row>
    <row r="60" spans="2:12" x14ac:dyDescent="0.25">
      <c r="B60" s="1"/>
      <c r="C60" s="28"/>
      <c r="D60" s="44"/>
      <c r="E60" s="45"/>
      <c r="F60" s="45"/>
      <c r="G60" s="1"/>
      <c r="H60" s="46"/>
      <c r="I60" s="44"/>
      <c r="J60" s="45"/>
      <c r="K60" s="45"/>
      <c r="L60" s="1"/>
    </row>
    <row r="61" spans="2:12" x14ac:dyDescent="0.25">
      <c r="B61" s="1"/>
      <c r="C61" s="28"/>
      <c r="D61" s="68"/>
      <c r="E61" s="68"/>
      <c r="F61" s="45"/>
      <c r="G61" s="1"/>
      <c r="H61" s="69"/>
      <c r="I61" s="69"/>
      <c r="J61" s="45"/>
      <c r="K61" s="45"/>
      <c r="L61" s="1"/>
    </row>
    <row r="62" spans="2:12" ht="15" customHeight="1" x14ac:dyDescent="0.25">
      <c r="B62" s="1"/>
      <c r="C62" s="48"/>
      <c r="D62" s="54"/>
      <c r="E62" s="54"/>
      <c r="F62" s="45"/>
      <c r="G62" s="45"/>
      <c r="H62" s="54"/>
      <c r="I62" s="54"/>
      <c r="J62" s="49"/>
      <c r="K62" s="45"/>
      <c r="L62" s="1"/>
    </row>
    <row r="63" spans="2:12" ht="15" customHeight="1" x14ac:dyDescent="0.25">
      <c r="B63" s="1"/>
      <c r="C63" s="50"/>
      <c r="D63" s="53"/>
      <c r="E63" s="53"/>
      <c r="F63" s="51"/>
      <c r="G63" s="51"/>
      <c r="H63" s="53"/>
      <c r="I63" s="53"/>
      <c r="J63" s="49"/>
      <c r="K63" s="45"/>
      <c r="L63" s="1"/>
    </row>
    <row r="64" spans="2:12" ht="30" customHeight="1" x14ac:dyDescent="0.25">
      <c r="B64" s="1"/>
      <c r="C64" s="1"/>
      <c r="D64" s="1"/>
      <c r="E64" s="52"/>
      <c r="F64" s="1"/>
      <c r="G64" s="1"/>
      <c r="H64" s="1"/>
      <c r="I64" s="1"/>
      <c r="J64" s="1"/>
      <c r="K64" s="1"/>
      <c r="L64" s="1"/>
    </row>
    <row r="65" spans="2:12" hidden="1" x14ac:dyDescent="0.25">
      <c r="B65" s="1"/>
      <c r="C65" s="1"/>
      <c r="D65" s="1"/>
      <c r="E65" s="52"/>
      <c r="F65" s="1"/>
      <c r="G65" s="1"/>
      <c r="H65" s="1"/>
      <c r="I65" s="1"/>
      <c r="J65" s="1"/>
      <c r="K65" s="1"/>
      <c r="L65" s="1"/>
    </row>
    <row r="66" spans="2:12" hidden="1" x14ac:dyDescent="0.25">
      <c r="E66" s="52"/>
    </row>
  </sheetData>
  <mergeCells count="68">
    <mergeCell ref="C10:D10"/>
    <mergeCell ref="H10:I10"/>
    <mergeCell ref="D2:J2"/>
    <mergeCell ref="D4:J4"/>
    <mergeCell ref="D5:J5"/>
    <mergeCell ref="D7:K7"/>
    <mergeCell ref="D6:J6"/>
    <mergeCell ref="D3:J3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C25:D25"/>
    <mergeCell ref="H25:I25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H26:I26"/>
    <mergeCell ref="C27:D27"/>
    <mergeCell ref="H27:I27"/>
    <mergeCell ref="C28:D28"/>
    <mergeCell ref="C29:D29"/>
    <mergeCell ref="H29:I29"/>
    <mergeCell ref="H44:I44"/>
    <mergeCell ref="H45:I45"/>
    <mergeCell ref="H37:I37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D61:E61"/>
    <mergeCell ref="H61:I61"/>
    <mergeCell ref="H35:I35"/>
    <mergeCell ref="H36:I36"/>
    <mergeCell ref="H52:I52"/>
    <mergeCell ref="H38:I38"/>
    <mergeCell ref="H39:I39"/>
    <mergeCell ref="H41:I41"/>
    <mergeCell ref="H42:I42"/>
    <mergeCell ref="H43:I43"/>
    <mergeCell ref="H46:I46"/>
    <mergeCell ref="H47:I47"/>
    <mergeCell ref="H49:I49"/>
    <mergeCell ref="H50:I50"/>
    <mergeCell ref="H54:I54"/>
    <mergeCell ref="C59:K59"/>
  </mergeCells>
  <printOptions horizontalCentered="1" verticalCentered="1"/>
  <pageMargins left="0.31496062992125984" right="0.31496062992125984" top="0.35433070866141736" bottom="0.35433070866141736" header="0" footer="0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opLeftCell="E1" zoomScaleNormal="100" workbookViewId="0">
      <selection activeCell="J59" sqref="J59"/>
    </sheetView>
  </sheetViews>
  <sheetFormatPr baseColWidth="10" defaultColWidth="0" defaultRowHeight="12" zeroHeight="1" x14ac:dyDescent="0.2"/>
  <cols>
    <col min="1" max="1" width="1.7109375" style="79" customWidth="1"/>
    <col min="2" max="2" width="2.7109375" style="79" customWidth="1"/>
    <col min="3" max="3" width="11.42578125" style="79" customWidth="1"/>
    <col min="4" max="4" width="39.42578125" style="79" customWidth="1"/>
    <col min="5" max="6" width="21" style="79" customWidth="1"/>
    <col min="7" max="7" width="4.140625" style="79" customWidth="1"/>
    <col min="8" max="8" width="11.42578125" style="79" customWidth="1"/>
    <col min="9" max="9" width="53.42578125" style="79" customWidth="1"/>
    <col min="10" max="11" width="21" style="79" customWidth="1"/>
    <col min="12" max="12" width="2.140625" style="79" customWidth="1"/>
    <col min="13" max="13" width="3" style="79" customWidth="1"/>
    <col min="14" max="16384" width="11.42578125" style="79" hidden="1"/>
  </cols>
  <sheetData>
    <row r="1" spans="2:13" x14ac:dyDescent="0.2">
      <c r="B1" s="81"/>
      <c r="C1" s="144"/>
      <c r="D1" s="81"/>
      <c r="E1" s="142"/>
      <c r="F1" s="142"/>
      <c r="G1" s="143"/>
      <c r="H1" s="142"/>
      <c r="I1" s="142"/>
      <c r="J1" s="142"/>
      <c r="K1" s="81"/>
      <c r="L1" s="81"/>
      <c r="M1" s="81"/>
    </row>
    <row r="2" spans="2:13" x14ac:dyDescent="0.2">
      <c r="B2" s="80"/>
      <c r="C2" s="141"/>
      <c r="D2" s="138" t="s">
        <v>56</v>
      </c>
      <c r="E2" s="138"/>
      <c r="F2" s="138"/>
      <c r="G2" s="138"/>
      <c r="H2" s="138"/>
      <c r="I2" s="138"/>
      <c r="J2" s="138"/>
      <c r="K2" s="141"/>
      <c r="L2" s="141"/>
      <c r="M2" s="81"/>
    </row>
    <row r="3" spans="2:13" x14ac:dyDescent="0.2">
      <c r="B3" s="80"/>
      <c r="C3" s="141"/>
      <c r="D3" s="138" t="s">
        <v>58</v>
      </c>
      <c r="E3" s="138"/>
      <c r="F3" s="138"/>
      <c r="G3" s="138"/>
      <c r="H3" s="138"/>
      <c r="I3" s="138"/>
      <c r="J3" s="138"/>
      <c r="K3" s="141"/>
      <c r="L3" s="141"/>
      <c r="M3" s="81"/>
    </row>
    <row r="4" spans="2:13" x14ac:dyDescent="0.2">
      <c r="B4" s="80"/>
      <c r="C4" s="141"/>
      <c r="D4" s="138" t="s">
        <v>122</v>
      </c>
      <c r="E4" s="138"/>
      <c r="F4" s="138"/>
      <c r="G4" s="138"/>
      <c r="H4" s="138"/>
      <c r="I4" s="138"/>
      <c r="J4" s="138"/>
      <c r="K4" s="141"/>
      <c r="L4" s="141"/>
      <c r="M4" s="81"/>
    </row>
    <row r="5" spans="2:13" x14ac:dyDescent="0.2">
      <c r="B5" s="80"/>
      <c r="C5" s="124"/>
      <c r="D5" s="138" t="s">
        <v>121</v>
      </c>
      <c r="E5" s="138"/>
      <c r="F5" s="138"/>
      <c r="G5" s="138"/>
      <c r="H5" s="138"/>
      <c r="I5" s="138"/>
      <c r="J5" s="138"/>
      <c r="K5" s="124"/>
      <c r="L5" s="124"/>
      <c r="M5" s="81"/>
    </row>
    <row r="6" spans="2:13" x14ac:dyDescent="0.2">
      <c r="B6" s="140"/>
      <c r="C6" s="139"/>
      <c r="D6" s="138" t="s">
        <v>1</v>
      </c>
      <c r="E6" s="138"/>
      <c r="F6" s="138"/>
      <c r="G6" s="138"/>
      <c r="H6" s="138"/>
      <c r="I6" s="138"/>
      <c r="J6" s="138"/>
      <c r="K6" s="137"/>
      <c r="L6" s="81"/>
      <c r="M6" s="81"/>
    </row>
    <row r="7" spans="2:13" x14ac:dyDescent="0.2">
      <c r="B7" s="124"/>
      <c r="C7" s="124"/>
      <c r="D7" s="124"/>
      <c r="E7" s="124"/>
      <c r="F7" s="124"/>
      <c r="G7" s="125"/>
      <c r="H7" s="124"/>
      <c r="I7" s="124"/>
      <c r="J7" s="124"/>
      <c r="K7" s="124"/>
      <c r="L7" s="80"/>
      <c r="M7" s="81"/>
    </row>
    <row r="8" spans="2:13" x14ac:dyDescent="0.2">
      <c r="B8" s="124"/>
      <c r="C8" s="124"/>
      <c r="D8" s="124"/>
      <c r="E8" s="124"/>
      <c r="F8" s="124"/>
      <c r="G8" s="125"/>
      <c r="H8" s="124"/>
      <c r="I8" s="124"/>
      <c r="J8" s="124"/>
      <c r="K8" s="124"/>
      <c r="L8" s="81"/>
      <c r="M8" s="81"/>
    </row>
    <row r="9" spans="2:13" x14ac:dyDescent="0.2">
      <c r="B9" s="136"/>
      <c r="C9" s="134" t="s">
        <v>120</v>
      </c>
      <c r="D9" s="134"/>
      <c r="E9" s="133" t="s">
        <v>119</v>
      </c>
      <c r="F9" s="133"/>
      <c r="G9" s="135"/>
      <c r="H9" s="134" t="s">
        <v>120</v>
      </c>
      <c r="I9" s="134"/>
      <c r="J9" s="133" t="s">
        <v>119</v>
      </c>
      <c r="K9" s="133"/>
      <c r="L9" s="132"/>
      <c r="M9" s="81"/>
    </row>
    <row r="10" spans="2:13" x14ac:dyDescent="0.2">
      <c r="B10" s="131"/>
      <c r="C10" s="129"/>
      <c r="D10" s="129"/>
      <c r="E10" s="128">
        <v>2020</v>
      </c>
      <c r="F10" s="128">
        <v>2019</v>
      </c>
      <c r="G10" s="130"/>
      <c r="H10" s="129"/>
      <c r="I10" s="129"/>
      <c r="J10" s="128">
        <v>2020</v>
      </c>
      <c r="K10" s="128">
        <v>2019</v>
      </c>
      <c r="L10" s="127"/>
      <c r="M10" s="81"/>
    </row>
    <row r="11" spans="2:13" x14ac:dyDescent="0.2">
      <c r="B11" s="126"/>
      <c r="C11" s="124"/>
      <c r="D11" s="124"/>
      <c r="E11" s="124"/>
      <c r="F11" s="124"/>
      <c r="G11" s="125"/>
      <c r="H11" s="124"/>
      <c r="I11" s="124"/>
      <c r="J11" s="124"/>
      <c r="K11" s="124"/>
      <c r="L11" s="97"/>
      <c r="M11" s="81"/>
    </row>
    <row r="12" spans="2:13" x14ac:dyDescent="0.2">
      <c r="B12" s="126"/>
      <c r="C12" s="124"/>
      <c r="D12" s="124"/>
      <c r="E12" s="124"/>
      <c r="F12" s="124"/>
      <c r="G12" s="125"/>
      <c r="H12" s="124"/>
      <c r="I12" s="124"/>
      <c r="J12" s="124"/>
      <c r="K12" s="124"/>
      <c r="L12" s="97"/>
      <c r="M12" s="81"/>
    </row>
    <row r="13" spans="2:13" x14ac:dyDescent="0.2">
      <c r="B13" s="101"/>
      <c r="C13" s="110" t="s">
        <v>118</v>
      </c>
      <c r="D13" s="110"/>
      <c r="E13" s="123"/>
      <c r="F13" s="90"/>
      <c r="G13" s="92"/>
      <c r="H13" s="110" t="s">
        <v>117</v>
      </c>
      <c r="I13" s="110"/>
      <c r="J13" s="83"/>
      <c r="K13" s="83"/>
      <c r="L13" s="97"/>
      <c r="M13" s="81"/>
    </row>
    <row r="14" spans="2:13" x14ac:dyDescent="0.2">
      <c r="B14" s="101"/>
      <c r="C14" s="108"/>
      <c r="D14" s="83"/>
      <c r="E14" s="117"/>
      <c r="F14" s="117"/>
      <c r="G14" s="92"/>
      <c r="H14" s="108"/>
      <c r="I14" s="83"/>
      <c r="J14" s="122"/>
      <c r="K14" s="122"/>
      <c r="L14" s="97"/>
      <c r="M14" s="81"/>
    </row>
    <row r="15" spans="2:13" x14ac:dyDescent="0.2">
      <c r="B15" s="101"/>
      <c r="C15" s="98" t="s">
        <v>116</v>
      </c>
      <c r="D15" s="98"/>
      <c r="E15" s="117"/>
      <c r="F15" s="117"/>
      <c r="G15" s="92"/>
      <c r="H15" s="98" t="s">
        <v>115</v>
      </c>
      <c r="I15" s="98"/>
      <c r="J15" s="117"/>
      <c r="K15" s="117"/>
      <c r="L15" s="97"/>
      <c r="M15" s="81"/>
    </row>
    <row r="16" spans="2:13" x14ac:dyDescent="0.2">
      <c r="B16" s="101"/>
      <c r="C16" s="121"/>
      <c r="D16" s="120"/>
      <c r="E16" s="117"/>
      <c r="F16" s="117"/>
      <c r="G16" s="92"/>
      <c r="H16" s="121"/>
      <c r="I16" s="120"/>
      <c r="J16" s="116"/>
      <c r="K16" s="117"/>
      <c r="L16" s="97"/>
      <c r="M16" s="81"/>
    </row>
    <row r="17" spans="2:13" x14ac:dyDescent="0.2">
      <c r="B17" s="101"/>
      <c r="C17" s="105" t="s">
        <v>114</v>
      </c>
      <c r="D17" s="105"/>
      <c r="E17" s="104">
        <f>VLOOKUP(C17,[1]Dic_4to_2020!$B$1:$F$199,5,0)</f>
        <v>320407267.25999999</v>
      </c>
      <c r="F17" s="104">
        <f>VLOOKUP(C17,[1]Dic_4to_2019!$B$1:$F$194,5,0)</f>
        <v>313393458.52999997</v>
      </c>
      <c r="G17" s="92"/>
      <c r="H17" s="105" t="s">
        <v>113</v>
      </c>
      <c r="I17" s="105"/>
      <c r="J17" s="104">
        <f>VLOOKUP(H17,[1]Dic_4to_2020!$B$1:$F$199,5,0)</f>
        <v>29648644.449999999</v>
      </c>
      <c r="K17" s="104">
        <f>VLOOKUP(H17,[1]Dic_4to_2019!$B$1:$F$194,5,0)</f>
        <v>56974719.700000003</v>
      </c>
      <c r="L17" s="97"/>
      <c r="M17" s="81"/>
    </row>
    <row r="18" spans="2:13" x14ac:dyDescent="0.2">
      <c r="B18" s="101"/>
      <c r="C18" s="105" t="s">
        <v>112</v>
      </c>
      <c r="D18" s="105"/>
      <c r="E18" s="104">
        <f>VLOOKUP(C18,[1]Dic_4to_2020!$B$1:$F$199,5,0)</f>
        <v>19002602.109999999</v>
      </c>
      <c r="F18" s="104">
        <f>VLOOKUP(C18,[1]Dic_4to_2019!$B$1:$F$194,5,0)</f>
        <v>1684686.6</v>
      </c>
      <c r="G18" s="92"/>
      <c r="H18" s="105" t="s">
        <v>111</v>
      </c>
      <c r="I18" s="105"/>
      <c r="J18" s="104">
        <v>0</v>
      </c>
      <c r="K18" s="104">
        <v>0</v>
      </c>
      <c r="L18" s="97"/>
      <c r="M18" s="81"/>
    </row>
    <row r="19" spans="2:13" x14ac:dyDescent="0.2">
      <c r="B19" s="101"/>
      <c r="C19" s="105" t="s">
        <v>110</v>
      </c>
      <c r="D19" s="105"/>
      <c r="E19" s="104">
        <f>VLOOKUP(C19,[1]Dic_4to_2020!$B$1:$F$199,5,0)</f>
        <v>5483524.1600000001</v>
      </c>
      <c r="F19" s="104">
        <f>VLOOKUP(C19,[1]Dic_4to_2019!$B$1:$F$194,5,0)</f>
        <v>408526.83</v>
      </c>
      <c r="G19" s="92"/>
      <c r="H19" s="105" t="s">
        <v>109</v>
      </c>
      <c r="I19" s="105"/>
      <c r="J19" s="104">
        <f>VLOOKUP(H19,[1]Dic_4to_2020!$B$1:$F$199,5,0)</f>
        <v>7818180</v>
      </c>
      <c r="K19" s="104">
        <f>VLOOKUP(H19,[1]Dic_4to_2019!$B$1:$F$194,5,0)</f>
        <v>7818180</v>
      </c>
      <c r="L19" s="97"/>
      <c r="M19" s="81"/>
    </row>
    <row r="20" spans="2:13" x14ac:dyDescent="0.2">
      <c r="B20" s="101"/>
      <c r="C20" s="105" t="s">
        <v>108</v>
      </c>
      <c r="D20" s="105"/>
      <c r="E20" s="104">
        <v>0</v>
      </c>
      <c r="F20" s="104">
        <v>0</v>
      </c>
      <c r="G20" s="92"/>
      <c r="H20" s="105" t="s">
        <v>107</v>
      </c>
      <c r="I20" s="105"/>
      <c r="J20" s="104">
        <v>0</v>
      </c>
      <c r="K20" s="104">
        <v>0</v>
      </c>
      <c r="L20" s="97"/>
      <c r="M20" s="81"/>
    </row>
    <row r="21" spans="2:13" x14ac:dyDescent="0.2">
      <c r="B21" s="101"/>
      <c r="C21" s="105" t="s">
        <v>106</v>
      </c>
      <c r="D21" s="105"/>
      <c r="E21" s="104">
        <v>0</v>
      </c>
      <c r="F21" s="104">
        <v>0</v>
      </c>
      <c r="G21" s="92"/>
      <c r="H21" s="105" t="s">
        <v>105</v>
      </c>
      <c r="I21" s="105"/>
      <c r="J21" s="104">
        <v>0</v>
      </c>
      <c r="K21" s="104">
        <v>0</v>
      </c>
      <c r="L21" s="97"/>
      <c r="M21" s="81"/>
    </row>
    <row r="22" spans="2:13" x14ac:dyDescent="0.2">
      <c r="B22" s="101"/>
      <c r="C22" s="105" t="s">
        <v>104</v>
      </c>
      <c r="D22" s="105"/>
      <c r="E22" s="104">
        <v>0</v>
      </c>
      <c r="F22" s="104">
        <v>0</v>
      </c>
      <c r="G22" s="92"/>
      <c r="H22" s="105" t="s">
        <v>103</v>
      </c>
      <c r="I22" s="105"/>
      <c r="J22" s="104">
        <v>0</v>
      </c>
      <c r="K22" s="104">
        <v>0</v>
      </c>
      <c r="L22" s="97"/>
      <c r="M22" s="81"/>
    </row>
    <row r="23" spans="2:13" x14ac:dyDescent="0.2">
      <c r="B23" s="101"/>
      <c r="C23" s="105" t="s">
        <v>102</v>
      </c>
      <c r="D23" s="105"/>
      <c r="E23" s="104">
        <v>0</v>
      </c>
      <c r="F23" s="104">
        <v>0</v>
      </c>
      <c r="G23" s="92"/>
      <c r="H23" s="105" t="s">
        <v>101</v>
      </c>
      <c r="I23" s="105"/>
      <c r="J23" s="104">
        <f>VLOOKUP(H23,[1]Dic_4to_2020!$B$1:$F$199,5,0)</f>
        <v>40782662.259999998</v>
      </c>
      <c r="K23" s="104">
        <f>VLOOKUP(H23,[1]Dic_4to_2019!$B$1:$F$194,5,0)</f>
        <v>24816006.07</v>
      </c>
      <c r="L23" s="97"/>
      <c r="M23" s="81"/>
    </row>
    <row r="24" spans="2:13" x14ac:dyDescent="0.2">
      <c r="B24" s="101"/>
      <c r="C24" s="100"/>
      <c r="D24" s="113"/>
      <c r="E24" s="99"/>
      <c r="F24" s="102"/>
      <c r="G24" s="92"/>
      <c r="H24" s="105" t="s">
        <v>100</v>
      </c>
      <c r="I24" s="105"/>
      <c r="J24" s="104">
        <f>VLOOKUP(H24,[1]Dic_4to_2020!$B$1:$F$199,5,0)</f>
        <v>528715</v>
      </c>
      <c r="K24" s="104">
        <f>VLOOKUP(H24,[1]Dic_4to_2019!$B$1:$F$194,5,0)</f>
        <v>0</v>
      </c>
      <c r="L24" s="97"/>
      <c r="M24" s="81"/>
    </row>
    <row r="25" spans="2:13" x14ac:dyDescent="0.2">
      <c r="B25" s="112"/>
      <c r="C25" s="98" t="s">
        <v>99</v>
      </c>
      <c r="D25" s="98"/>
      <c r="E25" s="55">
        <f>SUM(E17:E24)</f>
        <v>344893393.53000003</v>
      </c>
      <c r="F25" s="55">
        <f>SUM(F17:F24)</f>
        <v>315486671.95999998</v>
      </c>
      <c r="G25" s="111"/>
      <c r="H25" s="108"/>
      <c r="I25" s="83"/>
      <c r="J25" s="61"/>
      <c r="K25" s="61"/>
      <c r="L25" s="97"/>
      <c r="M25" s="81"/>
    </row>
    <row r="26" spans="2:13" x14ac:dyDescent="0.2">
      <c r="B26" s="112"/>
      <c r="C26" s="108"/>
      <c r="D26" s="114"/>
      <c r="E26" s="119"/>
      <c r="F26" s="61"/>
      <c r="G26" s="111"/>
      <c r="H26" s="98" t="s">
        <v>98</v>
      </c>
      <c r="I26" s="98"/>
      <c r="J26" s="55">
        <f>SUM(J17:J25)</f>
        <v>78778201.710000008</v>
      </c>
      <c r="K26" s="55">
        <f>SUM(K17:K25)</f>
        <v>89608905.770000011</v>
      </c>
      <c r="L26" s="97"/>
      <c r="M26" s="81"/>
    </row>
    <row r="27" spans="2:13" x14ac:dyDescent="0.2">
      <c r="B27" s="101"/>
      <c r="C27" s="100"/>
      <c r="D27" s="100"/>
      <c r="E27" s="99"/>
      <c r="F27" s="102"/>
      <c r="G27" s="92"/>
      <c r="H27" s="118"/>
      <c r="I27" s="113"/>
      <c r="J27" s="102"/>
      <c r="K27" s="102"/>
      <c r="L27" s="97"/>
      <c r="M27" s="81"/>
    </row>
    <row r="28" spans="2:13" x14ac:dyDescent="0.2">
      <c r="B28" s="101"/>
      <c r="C28" s="98" t="s">
        <v>97</v>
      </c>
      <c r="D28" s="98"/>
      <c r="E28" s="117"/>
      <c r="F28" s="116"/>
      <c r="G28" s="92"/>
      <c r="H28" s="98" t="s">
        <v>96</v>
      </c>
      <c r="I28" s="98"/>
      <c r="J28" s="116"/>
      <c r="K28" s="116"/>
      <c r="L28" s="97"/>
      <c r="M28" s="81"/>
    </row>
    <row r="29" spans="2:13" x14ac:dyDescent="0.2">
      <c r="B29" s="101"/>
      <c r="C29" s="100"/>
      <c r="D29" s="100"/>
      <c r="E29" s="99"/>
      <c r="F29" s="102"/>
      <c r="G29" s="92"/>
      <c r="H29" s="100"/>
      <c r="I29" s="113"/>
      <c r="J29" s="102"/>
      <c r="K29" s="102"/>
      <c r="L29" s="97"/>
      <c r="M29" s="81"/>
    </row>
    <row r="30" spans="2:13" x14ac:dyDescent="0.2">
      <c r="B30" s="101"/>
      <c r="C30" s="105" t="s">
        <v>95</v>
      </c>
      <c r="D30" s="105"/>
      <c r="E30" s="104">
        <f>VLOOKUP(C30,[1]Dic_4to_2020!$B$1:$F$199,5,0)</f>
        <v>43967627.630000003</v>
      </c>
      <c r="F30" s="104">
        <f>VLOOKUP(C30,[1]Dic_4to_2019!$B$1:$F$194,5,0)</f>
        <v>39833604.740000002</v>
      </c>
      <c r="G30" s="92"/>
      <c r="H30" s="105" t="s">
        <v>94</v>
      </c>
      <c r="I30" s="105"/>
      <c r="J30" s="104">
        <v>0</v>
      </c>
      <c r="K30" s="104">
        <f>VLOOKUP(H30,[1]Dic_4to_2019!$B$1:$F$194,5,0)</f>
        <v>0</v>
      </c>
      <c r="L30" s="97"/>
      <c r="M30" s="81"/>
    </row>
    <row r="31" spans="2:13" x14ac:dyDescent="0.2">
      <c r="B31" s="101"/>
      <c r="C31" s="105" t="s">
        <v>93</v>
      </c>
      <c r="D31" s="105"/>
      <c r="E31" s="104">
        <f>VLOOKUP(C31,[1]Dic_4to_2020!$B$1:$F$199,5,0)</f>
        <v>6739605.7599999998</v>
      </c>
      <c r="F31" s="104">
        <f>VLOOKUP(C31,[1]Dic_4to_2019!$B$1:$F$194,5,0)</f>
        <v>6746560.7599999998</v>
      </c>
      <c r="G31" s="92"/>
      <c r="H31" s="105" t="s">
        <v>92</v>
      </c>
      <c r="I31" s="105"/>
      <c r="J31" s="104">
        <v>0</v>
      </c>
      <c r="K31" s="104">
        <v>0</v>
      </c>
      <c r="L31" s="97"/>
      <c r="M31" s="81"/>
    </row>
    <row r="32" spans="2:13" x14ac:dyDescent="0.2">
      <c r="B32" s="101"/>
      <c r="C32" s="105" t="s">
        <v>91</v>
      </c>
      <c r="D32" s="105"/>
      <c r="E32" s="104">
        <f>VLOOKUP(C32,[1]Dic_4to_2020!$B$1:$F$199,5,0)</f>
        <v>2323767636.6700001</v>
      </c>
      <c r="F32" s="104">
        <f>VLOOKUP(C32,[1]Dic_4to_2019!$B$1:$F$194,5,0)</f>
        <v>2084324040.4000001</v>
      </c>
      <c r="G32" s="92"/>
      <c r="H32" s="105" t="s">
        <v>90</v>
      </c>
      <c r="I32" s="105"/>
      <c r="J32" s="104">
        <f>VLOOKUP(H32,[1]Dic_4to_2020!$B$1:$F$199,5,0)</f>
        <v>36484860</v>
      </c>
      <c r="K32" s="104">
        <f>VLOOKUP(H32,[1]Dic_4to_2019!$B$1:$F$194,5,0)</f>
        <v>44303040</v>
      </c>
      <c r="L32" s="97"/>
      <c r="M32" s="81"/>
    </row>
    <row r="33" spans="2:13" x14ac:dyDescent="0.2">
      <c r="B33" s="101"/>
      <c r="C33" s="105" t="s">
        <v>89</v>
      </c>
      <c r="D33" s="105"/>
      <c r="E33" s="104">
        <f>VLOOKUP(C33,[1]Dic_4to_2020!$B$1:$F$199,5,0)</f>
        <v>302209289.42000002</v>
      </c>
      <c r="F33" s="104">
        <f>VLOOKUP(C33,[1]Dic_4to_2019!$B$1:$F$194,5,0)</f>
        <v>288983382.75</v>
      </c>
      <c r="G33" s="92"/>
      <c r="H33" s="105" t="s">
        <v>88</v>
      </c>
      <c r="I33" s="105"/>
      <c r="J33" s="104">
        <v>0</v>
      </c>
      <c r="K33" s="104">
        <v>0</v>
      </c>
      <c r="L33" s="97"/>
      <c r="M33" s="81"/>
    </row>
    <row r="34" spans="2:13" x14ac:dyDescent="0.2">
      <c r="B34" s="101"/>
      <c r="C34" s="105" t="s">
        <v>87</v>
      </c>
      <c r="D34" s="105"/>
      <c r="E34" s="104">
        <f>VLOOKUP(C34,[1]Dic_4to_2020!$B$1:$F$199,5,0)</f>
        <v>62370838.450000003</v>
      </c>
      <c r="F34" s="104">
        <f>VLOOKUP(C34,[1]Dic_4to_2019!$B$1:$F$194,5,0)</f>
        <v>62608310.939999998</v>
      </c>
      <c r="G34" s="92"/>
      <c r="H34" s="105" t="s">
        <v>86</v>
      </c>
      <c r="I34" s="105"/>
      <c r="J34" s="104">
        <v>0</v>
      </c>
      <c r="K34" s="104">
        <v>0</v>
      </c>
      <c r="L34" s="97"/>
      <c r="M34" s="81"/>
    </row>
    <row r="35" spans="2:13" x14ac:dyDescent="0.2">
      <c r="B35" s="101"/>
      <c r="C35" s="105" t="s">
        <v>85</v>
      </c>
      <c r="D35" s="105"/>
      <c r="E35" s="104">
        <f>VLOOKUP(C35,[1]Dic_4to_2020!$B$1:$F$199,5,0)</f>
        <v>-184602387.06999999</v>
      </c>
      <c r="F35" s="104">
        <f>VLOOKUP(C35,[1]Dic_4to_2019!$B$1:$F$194,5,0)</f>
        <v>-132023097.02</v>
      </c>
      <c r="G35" s="92"/>
      <c r="H35" s="105" t="s">
        <v>84</v>
      </c>
      <c r="I35" s="105"/>
      <c r="J35" s="104">
        <f>VLOOKUP(H35,[1]Dic_4to_2020!$B$1:$F$199,5,0)</f>
        <v>3189015.56</v>
      </c>
      <c r="K35" s="104">
        <v>0</v>
      </c>
      <c r="L35" s="97"/>
      <c r="M35" s="81"/>
    </row>
    <row r="36" spans="2:13" x14ac:dyDescent="0.2">
      <c r="B36" s="101"/>
      <c r="C36" s="105" t="s">
        <v>83</v>
      </c>
      <c r="D36" s="105"/>
      <c r="E36" s="104">
        <v>0</v>
      </c>
      <c r="F36" s="104">
        <v>0</v>
      </c>
      <c r="G36" s="92"/>
      <c r="H36" s="100"/>
      <c r="I36" s="113"/>
      <c r="J36" s="102"/>
      <c r="K36" s="102"/>
      <c r="L36" s="97"/>
      <c r="M36" s="81"/>
    </row>
    <row r="37" spans="2:13" x14ac:dyDescent="0.2">
      <c r="B37" s="101"/>
      <c r="C37" s="105" t="s">
        <v>82</v>
      </c>
      <c r="D37" s="105"/>
      <c r="E37" s="115">
        <v>0</v>
      </c>
      <c r="F37" s="104">
        <v>0</v>
      </c>
      <c r="G37" s="92"/>
      <c r="H37" s="98" t="s">
        <v>81</v>
      </c>
      <c r="I37" s="98"/>
      <c r="J37" s="55">
        <f>SUM(J30:J36)</f>
        <v>39673875.560000002</v>
      </c>
      <c r="K37" s="55">
        <f>SUM(K30:K36)</f>
        <v>44303040</v>
      </c>
      <c r="L37" s="97"/>
      <c r="M37" s="81"/>
    </row>
    <row r="38" spans="2:13" x14ac:dyDescent="0.2">
      <c r="B38" s="101"/>
      <c r="C38" s="105" t="s">
        <v>80</v>
      </c>
      <c r="D38" s="105"/>
      <c r="E38" s="115">
        <v>0</v>
      </c>
      <c r="F38" s="104">
        <v>0</v>
      </c>
      <c r="G38" s="92"/>
      <c r="H38" s="108"/>
      <c r="I38" s="114"/>
      <c r="J38" s="61"/>
      <c r="K38" s="61"/>
      <c r="L38" s="97"/>
      <c r="M38" s="81"/>
    </row>
    <row r="39" spans="2:13" x14ac:dyDescent="0.2">
      <c r="B39" s="101"/>
      <c r="C39" s="100"/>
      <c r="D39" s="113"/>
      <c r="E39" s="99"/>
      <c r="F39" s="102"/>
      <c r="G39" s="92"/>
      <c r="H39" s="98" t="s">
        <v>79</v>
      </c>
      <c r="I39" s="98"/>
      <c r="J39" s="55">
        <f>J26+J37</f>
        <v>118452077.27000001</v>
      </c>
      <c r="K39" s="55">
        <f>K26+K37</f>
        <v>133911945.77000001</v>
      </c>
      <c r="L39" s="97"/>
      <c r="M39" s="81"/>
    </row>
    <row r="40" spans="2:13" x14ac:dyDescent="0.2">
      <c r="B40" s="112"/>
      <c r="C40" s="98" t="s">
        <v>78</v>
      </c>
      <c r="D40" s="98"/>
      <c r="E40" s="55">
        <f>SUM(E30:E39)</f>
        <v>2554452610.8599997</v>
      </c>
      <c r="F40" s="55">
        <f>SUM(F30:F39)</f>
        <v>2350472802.5700002</v>
      </c>
      <c r="G40" s="111"/>
      <c r="H40" s="108"/>
      <c r="I40" s="109"/>
      <c r="J40" s="61"/>
      <c r="K40" s="61"/>
      <c r="L40" s="97"/>
      <c r="M40" s="81"/>
    </row>
    <row r="41" spans="2:13" x14ac:dyDescent="0.2">
      <c r="B41" s="101"/>
      <c r="C41" s="100"/>
      <c r="D41" s="108"/>
      <c r="E41" s="102"/>
      <c r="F41" s="102"/>
      <c r="G41" s="92"/>
      <c r="H41" s="110" t="s">
        <v>77</v>
      </c>
      <c r="I41" s="110"/>
      <c r="J41" s="102"/>
      <c r="K41" s="102"/>
      <c r="L41" s="97"/>
      <c r="M41" s="81"/>
    </row>
    <row r="42" spans="2:13" x14ac:dyDescent="0.2">
      <c r="B42" s="101"/>
      <c r="C42" s="98" t="s">
        <v>76</v>
      </c>
      <c r="D42" s="98"/>
      <c r="E42" s="55">
        <f>E25+E40</f>
        <v>2899346004.3899999</v>
      </c>
      <c r="F42" s="55">
        <f>F25+F40</f>
        <v>2665959474.5300002</v>
      </c>
      <c r="G42" s="92"/>
      <c r="H42" s="108"/>
      <c r="I42" s="109"/>
      <c r="J42" s="102"/>
      <c r="K42" s="102"/>
      <c r="L42" s="97"/>
      <c r="M42" s="81"/>
    </row>
    <row r="43" spans="2:13" x14ac:dyDescent="0.2">
      <c r="B43" s="101"/>
      <c r="C43" s="100"/>
      <c r="D43" s="100"/>
      <c r="E43" s="102"/>
      <c r="F43" s="99"/>
      <c r="G43" s="92"/>
      <c r="H43" s="98" t="s">
        <v>75</v>
      </c>
      <c r="I43" s="98"/>
      <c r="J43" s="55">
        <f>SUM(J45:J47)</f>
        <v>1093613622.24</v>
      </c>
      <c r="K43" s="55">
        <f>SUM(K45:K47)</f>
        <v>863660970.65999997</v>
      </c>
      <c r="L43" s="97"/>
      <c r="M43" s="81"/>
    </row>
    <row r="44" spans="2:13" x14ac:dyDescent="0.2">
      <c r="B44" s="101"/>
      <c r="C44" s="100"/>
      <c r="D44" s="100"/>
      <c r="E44" s="99"/>
      <c r="F44" s="99"/>
      <c r="G44" s="92"/>
      <c r="H44" s="100"/>
      <c r="I44" s="90"/>
      <c r="J44" s="102"/>
      <c r="K44" s="102"/>
      <c r="L44" s="97"/>
      <c r="M44" s="81"/>
    </row>
    <row r="45" spans="2:13" x14ac:dyDescent="0.2">
      <c r="B45" s="101"/>
      <c r="C45" s="100"/>
      <c r="D45" s="100"/>
      <c r="E45" s="99"/>
      <c r="F45" s="99"/>
      <c r="G45" s="92"/>
      <c r="H45" s="105" t="s">
        <v>28</v>
      </c>
      <c r="I45" s="105"/>
      <c r="J45" s="104">
        <f>VLOOKUP(H45,[1]Dic_4to_2020!$B$1:$F$199,5,0)</f>
        <v>1160792.51</v>
      </c>
      <c r="K45" s="104">
        <f>VLOOKUP(H45,[1]Dic_4to_2019!$B$1:$F$194,5,0)</f>
        <v>1160792.51</v>
      </c>
      <c r="L45" s="97"/>
      <c r="M45" s="81"/>
    </row>
    <row r="46" spans="2:13" x14ac:dyDescent="0.2">
      <c r="B46" s="101"/>
      <c r="C46" s="100"/>
      <c r="D46" s="106"/>
      <c r="E46" s="106"/>
      <c r="F46" s="99"/>
      <c r="G46" s="92"/>
      <c r="H46" s="105" t="s">
        <v>74</v>
      </c>
      <c r="I46" s="105"/>
      <c r="J46" s="104">
        <f>VLOOKUP(H46,[1]Dic_4to_2020!$B$1:$F$199,5,0)</f>
        <v>1092452829.73</v>
      </c>
      <c r="K46" s="104">
        <f>VLOOKUP(H46,[1]Dic_4to_2019!$B$1:$F$194,5,0)</f>
        <v>862500178.14999998</v>
      </c>
      <c r="L46" s="97"/>
      <c r="M46" s="81"/>
    </row>
    <row r="47" spans="2:13" x14ac:dyDescent="0.2">
      <c r="B47" s="101"/>
      <c r="C47" s="100"/>
      <c r="D47" s="106"/>
      <c r="E47" s="106"/>
      <c r="F47" s="99"/>
      <c r="G47" s="92"/>
      <c r="H47" s="105" t="s">
        <v>73</v>
      </c>
      <c r="I47" s="105"/>
      <c r="J47" s="104">
        <v>0</v>
      </c>
      <c r="K47" s="104">
        <v>0</v>
      </c>
      <c r="L47" s="97"/>
      <c r="M47" s="81"/>
    </row>
    <row r="48" spans="2:13" x14ac:dyDescent="0.2">
      <c r="B48" s="101"/>
      <c r="C48" s="100"/>
      <c r="D48" s="106"/>
      <c r="E48" s="106"/>
      <c r="F48" s="99"/>
      <c r="G48" s="92"/>
      <c r="H48" s="100"/>
      <c r="I48" s="90"/>
      <c r="J48" s="102"/>
      <c r="K48" s="102"/>
      <c r="L48" s="97"/>
      <c r="M48" s="81"/>
    </row>
    <row r="49" spans="2:13" x14ac:dyDescent="0.2">
      <c r="B49" s="101"/>
      <c r="C49" s="100"/>
      <c r="D49" s="106"/>
      <c r="E49" s="106"/>
      <c r="F49" s="99"/>
      <c r="G49" s="92"/>
      <c r="H49" s="98" t="s">
        <v>72</v>
      </c>
      <c r="I49" s="98"/>
      <c r="J49" s="55">
        <f>SUM(J51:J55)</f>
        <v>1687280304.8800001</v>
      </c>
      <c r="K49" s="55">
        <f>SUM(K51:K55)</f>
        <v>1668386558.0999999</v>
      </c>
      <c r="L49" s="97"/>
      <c r="M49" s="81"/>
    </row>
    <row r="50" spans="2:13" x14ac:dyDescent="0.2">
      <c r="B50" s="101"/>
      <c r="C50" s="100"/>
      <c r="D50" s="106"/>
      <c r="E50" s="106"/>
      <c r="F50" s="99"/>
      <c r="G50" s="92"/>
      <c r="H50" s="108"/>
      <c r="I50" s="90"/>
      <c r="J50" s="107"/>
      <c r="K50" s="107"/>
      <c r="L50" s="97"/>
      <c r="M50" s="81"/>
    </row>
    <row r="51" spans="2:13" x14ac:dyDescent="0.2">
      <c r="B51" s="101"/>
      <c r="C51" s="100"/>
      <c r="D51" s="106"/>
      <c r="E51" s="106"/>
      <c r="F51" s="99"/>
      <c r="G51" s="92"/>
      <c r="H51" s="105" t="s">
        <v>71</v>
      </c>
      <c r="I51" s="105"/>
      <c r="J51" s="104">
        <v>127299817.89</v>
      </c>
      <c r="K51" s="104">
        <v>133023171.55</v>
      </c>
      <c r="L51" s="97"/>
      <c r="M51" s="81"/>
    </row>
    <row r="52" spans="2:13" x14ac:dyDescent="0.2">
      <c r="B52" s="101"/>
      <c r="C52" s="100"/>
      <c r="D52" s="106"/>
      <c r="E52" s="106"/>
      <c r="F52" s="99"/>
      <c r="G52" s="92"/>
      <c r="H52" s="105" t="s">
        <v>70</v>
      </c>
      <c r="I52" s="105"/>
      <c r="J52" s="104">
        <v>1554484098.0599999</v>
      </c>
      <c r="K52" s="104">
        <v>1532376073.8499999</v>
      </c>
      <c r="L52" s="97"/>
      <c r="M52" s="81"/>
    </row>
    <row r="53" spans="2:13" x14ac:dyDescent="0.2">
      <c r="B53" s="101"/>
      <c r="C53" s="100"/>
      <c r="D53" s="106"/>
      <c r="E53" s="106"/>
      <c r="F53" s="99"/>
      <c r="G53" s="92"/>
      <c r="H53" s="105" t="s">
        <v>69</v>
      </c>
      <c r="I53" s="105"/>
      <c r="J53" s="104">
        <f>VLOOKUP(H53,[1]Dic_4to_2020!$B$1:$F$199,5,0)</f>
        <v>5496388.9299999997</v>
      </c>
      <c r="K53" s="104">
        <v>2987312.7</v>
      </c>
      <c r="L53" s="97"/>
      <c r="M53" s="81"/>
    </row>
    <row r="54" spans="2:13" x14ac:dyDescent="0.2">
      <c r="B54" s="101"/>
      <c r="C54" s="100"/>
      <c r="D54" s="100"/>
      <c r="E54" s="99"/>
      <c r="F54" s="99"/>
      <c r="G54" s="92"/>
      <c r="H54" s="105" t="s">
        <v>68</v>
      </c>
      <c r="I54" s="105"/>
      <c r="J54" s="104">
        <v>0</v>
      </c>
      <c r="K54" s="104">
        <v>0</v>
      </c>
      <c r="L54" s="97"/>
      <c r="M54" s="81"/>
    </row>
    <row r="55" spans="2:13" x14ac:dyDescent="0.2">
      <c r="B55" s="101"/>
      <c r="C55" s="100"/>
      <c r="D55" s="100"/>
      <c r="E55" s="99"/>
      <c r="F55" s="99"/>
      <c r="G55" s="92"/>
      <c r="H55" s="105" t="s">
        <v>67</v>
      </c>
      <c r="I55" s="105"/>
      <c r="J55" s="104">
        <v>0</v>
      </c>
      <c r="K55" s="104">
        <v>0</v>
      </c>
      <c r="L55" s="97"/>
      <c r="M55" s="81"/>
    </row>
    <row r="56" spans="2:13" x14ac:dyDescent="0.2">
      <c r="B56" s="101"/>
      <c r="C56" s="100"/>
      <c r="D56" s="100"/>
      <c r="E56" s="99"/>
      <c r="F56" s="99"/>
      <c r="G56" s="92"/>
      <c r="H56" s="100"/>
      <c r="I56" s="90"/>
      <c r="J56" s="102"/>
      <c r="K56" s="102"/>
      <c r="L56" s="97"/>
      <c r="M56" s="81"/>
    </row>
    <row r="57" spans="2:13" x14ac:dyDescent="0.2">
      <c r="B57" s="101"/>
      <c r="C57" s="100"/>
      <c r="D57" s="100"/>
      <c r="E57" s="99"/>
      <c r="F57" s="99"/>
      <c r="G57" s="92"/>
      <c r="H57" s="98" t="s">
        <v>66</v>
      </c>
      <c r="I57" s="98"/>
      <c r="J57" s="55">
        <f>SUM(J59:J60)</f>
        <v>0</v>
      </c>
      <c r="K57" s="55">
        <f>SUM(K59:K60)</f>
        <v>0</v>
      </c>
      <c r="L57" s="97"/>
      <c r="M57" s="81"/>
    </row>
    <row r="58" spans="2:13" x14ac:dyDescent="0.2">
      <c r="B58" s="101"/>
      <c r="C58" s="100"/>
      <c r="D58" s="100"/>
      <c r="E58" s="99"/>
      <c r="F58" s="99"/>
      <c r="G58" s="92"/>
      <c r="H58" s="100"/>
      <c r="I58" s="90"/>
      <c r="J58" s="102"/>
      <c r="K58" s="102"/>
      <c r="L58" s="97"/>
      <c r="M58" s="81"/>
    </row>
    <row r="59" spans="2:13" x14ac:dyDescent="0.2">
      <c r="B59" s="101"/>
      <c r="C59" s="100"/>
      <c r="D59" s="100"/>
      <c r="E59" s="99"/>
      <c r="F59" s="99"/>
      <c r="G59" s="92"/>
      <c r="H59" s="105" t="s">
        <v>65</v>
      </c>
      <c r="I59" s="105"/>
      <c r="J59" s="104">
        <v>0</v>
      </c>
      <c r="K59" s="104">
        <v>0</v>
      </c>
      <c r="L59" s="97"/>
      <c r="M59" s="81"/>
    </row>
    <row r="60" spans="2:13" x14ac:dyDescent="0.2">
      <c r="B60" s="101"/>
      <c r="C60" s="100"/>
      <c r="D60" s="100"/>
      <c r="E60" s="99"/>
      <c r="F60" s="99"/>
      <c r="G60" s="92"/>
      <c r="H60" s="105" t="s">
        <v>64</v>
      </c>
      <c r="I60" s="105"/>
      <c r="J60" s="104">
        <v>0</v>
      </c>
      <c r="K60" s="104">
        <v>0</v>
      </c>
      <c r="L60" s="97"/>
      <c r="M60" s="81"/>
    </row>
    <row r="61" spans="2:13" x14ac:dyDescent="0.2">
      <c r="B61" s="101"/>
      <c r="C61" s="100"/>
      <c r="D61" s="100"/>
      <c r="E61" s="99"/>
      <c r="F61" s="99"/>
      <c r="G61" s="92"/>
      <c r="H61" s="100"/>
      <c r="I61" s="103"/>
      <c r="J61" s="102"/>
      <c r="K61" s="102"/>
      <c r="L61" s="97"/>
      <c r="M61" s="81"/>
    </row>
    <row r="62" spans="2:13" x14ac:dyDescent="0.2">
      <c r="B62" s="101"/>
      <c r="C62" s="100"/>
      <c r="D62" s="100"/>
      <c r="E62" s="99"/>
      <c r="F62" s="99"/>
      <c r="G62" s="92"/>
      <c r="H62" s="98" t="s">
        <v>63</v>
      </c>
      <c r="I62" s="98"/>
      <c r="J62" s="55">
        <f>J43+J49+J57</f>
        <v>2780893927.1199999</v>
      </c>
      <c r="K62" s="55">
        <f>K43+K49+K57</f>
        <v>2532047528.7599998</v>
      </c>
      <c r="L62" s="97"/>
      <c r="M62" s="81"/>
    </row>
    <row r="63" spans="2:13" x14ac:dyDescent="0.2">
      <c r="B63" s="101"/>
      <c r="C63" s="100"/>
      <c r="D63" s="100"/>
      <c r="E63" s="99"/>
      <c r="F63" s="99"/>
      <c r="G63" s="92"/>
      <c r="H63" s="100"/>
      <c r="I63" s="90"/>
      <c r="J63" s="102"/>
      <c r="K63" s="102"/>
      <c r="L63" s="97"/>
      <c r="M63" s="81"/>
    </row>
    <row r="64" spans="2:13" x14ac:dyDescent="0.2">
      <c r="B64" s="101"/>
      <c r="C64" s="100"/>
      <c r="D64" s="100"/>
      <c r="E64" s="99"/>
      <c r="F64" s="99"/>
      <c r="G64" s="92"/>
      <c r="H64" s="98" t="s">
        <v>62</v>
      </c>
      <c r="I64" s="98"/>
      <c r="J64" s="55">
        <f>J62+J39</f>
        <v>2899346004.3899999</v>
      </c>
      <c r="K64" s="55">
        <f>K62+K39</f>
        <v>2665959474.5299997</v>
      </c>
      <c r="L64" s="97"/>
      <c r="M64" s="81"/>
    </row>
    <row r="65" spans="2:13" x14ac:dyDescent="0.2">
      <c r="B65" s="96"/>
      <c r="C65" s="94"/>
      <c r="D65" s="94"/>
      <c r="E65" s="94"/>
      <c r="F65" s="94"/>
      <c r="G65" s="95"/>
      <c r="H65" s="94"/>
      <c r="I65" s="94"/>
      <c r="J65" s="94"/>
      <c r="K65" s="94"/>
      <c r="L65" s="93"/>
      <c r="M65" s="81"/>
    </row>
    <row r="66" spans="2:13" x14ac:dyDescent="0.2">
      <c r="B66" s="80"/>
      <c r="C66" s="90"/>
      <c r="D66" s="89"/>
      <c r="E66" s="82"/>
      <c r="F66" s="82"/>
      <c r="G66" s="92"/>
      <c r="H66" s="88"/>
      <c r="I66" s="89"/>
      <c r="J66" s="82"/>
      <c r="K66" s="82"/>
      <c r="L66" s="81"/>
      <c r="M66" s="81"/>
    </row>
    <row r="67" spans="2:13" x14ac:dyDescent="0.2">
      <c r="B67" s="81"/>
      <c r="C67" s="91" t="s">
        <v>48</v>
      </c>
      <c r="D67" s="91"/>
      <c r="E67" s="91"/>
      <c r="F67" s="91"/>
      <c r="G67" s="91"/>
      <c r="H67" s="91"/>
      <c r="I67" s="91"/>
      <c r="J67" s="91"/>
      <c r="K67" s="91"/>
      <c r="L67" s="81"/>
      <c r="M67" s="81"/>
    </row>
    <row r="68" spans="2:13" x14ac:dyDescent="0.2">
      <c r="B68" s="81"/>
      <c r="C68" s="90"/>
      <c r="D68" s="89"/>
      <c r="E68" s="82"/>
      <c r="F68" s="82"/>
      <c r="G68" s="81"/>
      <c r="H68" s="88"/>
      <c r="I68" s="87"/>
      <c r="J68" s="82"/>
      <c r="K68" s="82"/>
      <c r="L68" s="81"/>
      <c r="M68" s="81"/>
    </row>
    <row r="69" spans="2:13" x14ac:dyDescent="0.2">
      <c r="B69" s="81"/>
      <c r="C69" s="90"/>
      <c r="D69" s="89"/>
      <c r="E69" s="82"/>
      <c r="F69" s="82"/>
      <c r="G69" s="81"/>
      <c r="H69" s="88"/>
      <c r="I69" s="87"/>
      <c r="J69" s="82"/>
      <c r="K69" s="82"/>
      <c r="L69" s="81"/>
      <c r="M69" s="81"/>
    </row>
    <row r="70" spans="2:13" ht="15" customHeight="1" x14ac:dyDescent="0.2">
      <c r="B70" s="81"/>
      <c r="C70" s="86"/>
      <c r="D70" s="54"/>
      <c r="E70" s="54"/>
      <c r="F70" s="82"/>
      <c r="G70" s="82"/>
      <c r="H70" s="54"/>
      <c r="I70" s="54"/>
      <c r="J70" s="83"/>
      <c r="K70" s="82"/>
      <c r="L70" s="81"/>
      <c r="M70" s="81"/>
    </row>
    <row r="71" spans="2:13" ht="15" customHeight="1" x14ac:dyDescent="0.2">
      <c r="B71" s="81"/>
      <c r="C71" s="85"/>
      <c r="D71" s="53"/>
      <c r="E71" s="53"/>
      <c r="F71" s="84"/>
      <c r="G71" s="84"/>
      <c r="H71" s="53"/>
      <c r="I71" s="53"/>
      <c r="J71" s="83"/>
      <c r="K71" s="82"/>
      <c r="L71" s="81"/>
      <c r="M71" s="81"/>
    </row>
    <row r="72" spans="2:13" s="80" customFormat="1" ht="30" customHeight="1" x14ac:dyDescent="0.2"/>
  </sheetData>
  <mergeCells count="68">
    <mergeCell ref="H60:I60"/>
    <mergeCell ref="H49:I49"/>
    <mergeCell ref="H51:I51"/>
    <mergeCell ref="H62:I62"/>
    <mergeCell ref="H64:I64"/>
    <mergeCell ref="C67:K67"/>
    <mergeCell ref="H53:I53"/>
    <mergeCell ref="H54:I54"/>
    <mergeCell ref="H55:I55"/>
    <mergeCell ref="H57:I57"/>
    <mergeCell ref="H59:I59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33:I33"/>
    <mergeCell ref="C34:D34"/>
    <mergeCell ref="H34:I34"/>
    <mergeCell ref="C35:D35"/>
    <mergeCell ref="H35:I35"/>
    <mergeCell ref="C36:D36"/>
    <mergeCell ref="H26:I26"/>
    <mergeCell ref="C28:D28"/>
    <mergeCell ref="H28:I28"/>
    <mergeCell ref="C37:D37"/>
    <mergeCell ref="H37:I37"/>
    <mergeCell ref="C31:D31"/>
    <mergeCell ref="H31:I31"/>
    <mergeCell ref="C32:D32"/>
    <mergeCell ref="H32:I32"/>
    <mergeCell ref="C33:D33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2:J2"/>
    <mergeCell ref="D4:J4"/>
    <mergeCell ref="D5:J5"/>
    <mergeCell ref="D6:J6"/>
    <mergeCell ref="B9:B10"/>
    <mergeCell ref="C9:D10"/>
    <mergeCell ref="G9:G10"/>
    <mergeCell ref="H9:I10"/>
    <mergeCell ref="D3:J3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showGridLines="0" workbookViewId="0">
      <selection activeCell="F56" sqref="F56"/>
    </sheetView>
  </sheetViews>
  <sheetFormatPr baseColWidth="10" defaultColWidth="0" defaultRowHeight="15" zeroHeight="1" x14ac:dyDescent="0.25"/>
  <cols>
    <col min="1" max="1" width="1.42578125" style="1" customWidth="1"/>
    <col min="2" max="2" width="3.28515625" style="1" customWidth="1"/>
    <col min="3" max="3" width="11.42578125" style="1" customWidth="1"/>
    <col min="4" max="4" width="40" style="1" customWidth="1"/>
    <col min="5" max="6" width="21" style="1" customWidth="1"/>
    <col min="7" max="7" width="3.42578125" style="1" customWidth="1"/>
    <col min="8" max="8" width="11.42578125" style="1" customWidth="1"/>
    <col min="9" max="9" width="50.85546875" style="1" customWidth="1"/>
    <col min="10" max="11" width="21" style="1" customWidth="1"/>
    <col min="12" max="12" width="3.5703125" style="1" customWidth="1"/>
    <col min="13" max="13" width="4.42578125" style="1" customWidth="1"/>
    <col min="14" max="16384" width="0" style="1" hidden="1"/>
  </cols>
  <sheetData>
    <row r="1" spans="2:12" ht="10.5" customHeight="1" x14ac:dyDescent="0.25">
      <c r="B1" s="169"/>
      <c r="C1" s="165"/>
      <c r="D1" s="167"/>
      <c r="E1" s="168"/>
      <c r="F1" s="168"/>
      <c r="G1" s="167"/>
      <c r="H1" s="167"/>
      <c r="I1" s="166"/>
      <c r="J1" s="165"/>
      <c r="K1" s="165"/>
      <c r="L1" s="165"/>
    </row>
    <row r="2" spans="2:12" ht="9" customHeight="1" x14ac:dyDescent="0.25">
      <c r="B2" s="2"/>
      <c r="C2" s="2"/>
      <c r="D2" s="22"/>
      <c r="E2" s="2"/>
      <c r="F2" s="2"/>
      <c r="G2" s="2"/>
      <c r="H2" s="2"/>
      <c r="I2" s="159"/>
      <c r="J2" s="2"/>
      <c r="K2" s="2"/>
      <c r="L2" s="2"/>
    </row>
    <row r="3" spans="2:12" x14ac:dyDescent="0.25">
      <c r="B3" s="8"/>
      <c r="D3" s="77" t="s">
        <v>56</v>
      </c>
      <c r="E3" s="77"/>
      <c r="F3" s="77"/>
      <c r="G3" s="77"/>
      <c r="H3" s="77"/>
      <c r="I3" s="77"/>
      <c r="J3" s="77"/>
      <c r="K3" s="3"/>
      <c r="L3" s="3"/>
    </row>
    <row r="4" spans="2:12" x14ac:dyDescent="0.25">
      <c r="B4" s="4"/>
      <c r="D4" s="77" t="s">
        <v>128</v>
      </c>
      <c r="E4" s="77"/>
      <c r="F4" s="77"/>
      <c r="G4" s="77"/>
      <c r="H4" s="77"/>
      <c r="I4" s="77"/>
      <c r="J4" s="77"/>
      <c r="K4" s="4"/>
      <c r="L4" s="4"/>
    </row>
    <row r="5" spans="2:12" x14ac:dyDescent="0.25">
      <c r="B5" s="65"/>
      <c r="D5" s="77" t="s">
        <v>127</v>
      </c>
      <c r="E5" s="77"/>
      <c r="F5" s="77"/>
      <c r="G5" s="77"/>
      <c r="H5" s="77"/>
      <c r="I5" s="77"/>
      <c r="J5" s="77"/>
      <c r="K5" s="4"/>
      <c r="L5" s="4"/>
    </row>
    <row r="6" spans="2:12" x14ac:dyDescent="0.25">
      <c r="B6" s="65"/>
      <c r="D6" s="77" t="s">
        <v>126</v>
      </c>
      <c r="E6" s="77"/>
      <c r="F6" s="77"/>
      <c r="G6" s="77"/>
      <c r="H6" s="77"/>
      <c r="I6" s="77"/>
      <c r="J6" s="77"/>
      <c r="K6" s="4"/>
      <c r="L6" s="4"/>
    </row>
    <row r="7" spans="2:12" x14ac:dyDescent="0.25">
      <c r="B7" s="65"/>
      <c r="C7" s="7"/>
      <c r="D7" s="77" t="s">
        <v>1</v>
      </c>
      <c r="E7" s="77"/>
      <c r="F7" s="77"/>
      <c r="G7" s="77"/>
      <c r="H7" s="77"/>
      <c r="I7" s="77"/>
      <c r="J7" s="77"/>
      <c r="K7" s="137"/>
    </row>
    <row r="8" spans="2:12" ht="10.5" customHeight="1" x14ac:dyDescent="0.25">
      <c r="B8" s="3"/>
      <c r="C8" s="3"/>
      <c r="D8" s="3"/>
      <c r="E8" s="3"/>
      <c r="F8" s="3"/>
      <c r="G8" s="3"/>
    </row>
    <row r="9" spans="2:12" ht="11.25" customHeight="1" x14ac:dyDescent="0.25">
      <c r="B9" s="65"/>
      <c r="C9" s="164"/>
      <c r="D9" s="164"/>
      <c r="E9" s="164"/>
      <c r="F9" s="164"/>
      <c r="G9" s="6"/>
      <c r="H9" s="2"/>
      <c r="I9" s="159"/>
      <c r="J9" s="2"/>
      <c r="K9" s="2"/>
      <c r="L9" s="2"/>
    </row>
    <row r="10" spans="2:12" ht="8.25" customHeight="1" x14ac:dyDescent="0.25">
      <c r="B10" s="9"/>
      <c r="C10" s="9"/>
      <c r="D10" s="9"/>
      <c r="E10" s="10"/>
      <c r="F10" s="10"/>
      <c r="G10" s="11"/>
      <c r="H10" s="2"/>
      <c r="I10" s="159"/>
      <c r="J10" s="2"/>
      <c r="K10" s="2"/>
      <c r="L10" s="2"/>
    </row>
    <row r="11" spans="2:12" x14ac:dyDescent="0.25">
      <c r="B11" s="163"/>
      <c r="C11" s="76" t="s">
        <v>2</v>
      </c>
      <c r="D11" s="76"/>
      <c r="E11" s="13" t="s">
        <v>125</v>
      </c>
      <c r="F11" s="13" t="s">
        <v>124</v>
      </c>
      <c r="G11" s="64"/>
      <c r="H11" s="76" t="s">
        <v>2</v>
      </c>
      <c r="I11" s="76"/>
      <c r="J11" s="13" t="s">
        <v>125</v>
      </c>
      <c r="K11" s="13" t="s">
        <v>124</v>
      </c>
      <c r="L11" s="15"/>
    </row>
    <row r="12" spans="2:12" x14ac:dyDescent="0.25">
      <c r="B12" s="16"/>
      <c r="C12" s="17"/>
      <c r="D12" s="17"/>
      <c r="E12" s="18"/>
      <c r="F12" s="18"/>
      <c r="G12" s="8"/>
      <c r="H12" s="2"/>
      <c r="I12" s="159"/>
      <c r="J12" s="2"/>
      <c r="K12" s="2"/>
      <c r="L12" s="19"/>
    </row>
    <row r="13" spans="2:12" x14ac:dyDescent="0.25">
      <c r="B13" s="162"/>
      <c r="C13" s="161"/>
      <c r="D13" s="161"/>
      <c r="E13" s="160"/>
      <c r="F13" s="160"/>
      <c r="G13" s="22"/>
      <c r="H13" s="2"/>
      <c r="I13" s="159"/>
      <c r="J13" s="2"/>
      <c r="K13" s="156"/>
      <c r="L13" s="19"/>
    </row>
    <row r="14" spans="2:12" x14ac:dyDescent="0.25">
      <c r="B14" s="26"/>
      <c r="C14" s="72" t="s">
        <v>118</v>
      </c>
      <c r="D14" s="72"/>
      <c r="E14" s="155">
        <f>+E16+E26</f>
        <v>6955</v>
      </c>
      <c r="F14" s="155">
        <f>+F16+F26</f>
        <v>339027009.94</v>
      </c>
      <c r="G14" s="22"/>
      <c r="H14" s="72" t="s">
        <v>117</v>
      </c>
      <c r="I14" s="72"/>
      <c r="J14" s="155">
        <f>+J16+J27</f>
        <v>19684386.75</v>
      </c>
      <c r="K14" s="155">
        <f>+K16+K27</f>
        <v>35144255.25</v>
      </c>
      <c r="L14" s="19"/>
    </row>
    <row r="15" spans="2:12" x14ac:dyDescent="0.25">
      <c r="B15" s="24"/>
      <c r="C15" s="66"/>
      <c r="D15" s="49"/>
      <c r="E15" s="154"/>
      <c r="F15" s="154"/>
      <c r="G15" s="22"/>
      <c r="H15" s="66"/>
      <c r="I15" s="66"/>
      <c r="J15" s="154"/>
      <c r="K15" s="154"/>
      <c r="L15" s="19"/>
    </row>
    <row r="16" spans="2:12" x14ac:dyDescent="0.25">
      <c r="B16" s="24"/>
      <c r="C16" s="72" t="s">
        <v>116</v>
      </c>
      <c r="D16" s="72"/>
      <c r="E16" s="155">
        <f>SUM(E18:E24)</f>
        <v>0</v>
      </c>
      <c r="F16" s="155">
        <f>SUM(F18:F24)</f>
        <v>29406721.57</v>
      </c>
      <c r="G16" s="22"/>
      <c r="H16" s="72" t="s">
        <v>115</v>
      </c>
      <c r="I16" s="72"/>
      <c r="J16" s="155">
        <f>SUM(J18:J25)</f>
        <v>16495371.189999999</v>
      </c>
      <c r="K16" s="155">
        <f>SUM(K18:K25)</f>
        <v>27326075.25</v>
      </c>
      <c r="L16" s="19"/>
    </row>
    <row r="17" spans="2:12" x14ac:dyDescent="0.25">
      <c r="B17" s="24"/>
      <c r="C17" s="66"/>
      <c r="D17" s="49"/>
      <c r="E17" s="154"/>
      <c r="F17" s="154"/>
      <c r="G17" s="22"/>
      <c r="H17" s="66"/>
      <c r="I17" s="66"/>
      <c r="J17" s="154"/>
      <c r="K17" s="154"/>
      <c r="L17" s="19"/>
    </row>
    <row r="18" spans="2:12" x14ac:dyDescent="0.25">
      <c r="B18" s="26"/>
      <c r="C18" s="70" t="s">
        <v>114</v>
      </c>
      <c r="D18" s="70"/>
      <c r="E18" s="153">
        <v>0</v>
      </c>
      <c r="F18" s="153">
        <v>7013808.7300000004</v>
      </c>
      <c r="G18" s="22"/>
      <c r="H18" s="70" t="s">
        <v>113</v>
      </c>
      <c r="I18" s="70"/>
      <c r="J18" s="153">
        <v>0</v>
      </c>
      <c r="K18" s="153">
        <v>27326075.25</v>
      </c>
      <c r="L18" s="19"/>
    </row>
    <row r="19" spans="2:12" x14ac:dyDescent="0.25">
      <c r="B19" s="26"/>
      <c r="C19" s="70" t="s">
        <v>112</v>
      </c>
      <c r="D19" s="70"/>
      <c r="E19" s="153">
        <v>0</v>
      </c>
      <c r="F19" s="153">
        <v>17317915.510000002</v>
      </c>
      <c r="G19" s="22"/>
      <c r="H19" s="70" t="s">
        <v>111</v>
      </c>
      <c r="I19" s="70"/>
      <c r="J19" s="153">
        <v>0</v>
      </c>
      <c r="K19" s="153">
        <v>0</v>
      </c>
      <c r="L19" s="19"/>
    </row>
    <row r="20" spans="2:12" x14ac:dyDescent="0.25">
      <c r="B20" s="26"/>
      <c r="C20" s="70" t="s">
        <v>110</v>
      </c>
      <c r="D20" s="70"/>
      <c r="E20" s="153">
        <v>0</v>
      </c>
      <c r="F20" s="153">
        <v>5074997.33</v>
      </c>
      <c r="G20" s="22"/>
      <c r="H20" s="70" t="s">
        <v>109</v>
      </c>
      <c r="I20" s="70"/>
      <c r="J20" s="153">
        <v>0</v>
      </c>
      <c r="K20" s="153">
        <v>0</v>
      </c>
      <c r="L20" s="19"/>
    </row>
    <row r="21" spans="2:12" x14ac:dyDescent="0.25">
      <c r="B21" s="26"/>
      <c r="C21" s="70" t="s">
        <v>108</v>
      </c>
      <c r="D21" s="70"/>
      <c r="E21" s="153">
        <v>0</v>
      </c>
      <c r="F21" s="153">
        <v>0</v>
      </c>
      <c r="G21" s="22"/>
      <c r="H21" s="70" t="s">
        <v>107</v>
      </c>
      <c r="I21" s="70"/>
      <c r="J21" s="153">
        <v>0</v>
      </c>
      <c r="K21" s="153">
        <v>0</v>
      </c>
      <c r="L21" s="19"/>
    </row>
    <row r="22" spans="2:12" x14ac:dyDescent="0.25">
      <c r="B22" s="26"/>
      <c r="C22" s="70" t="s">
        <v>106</v>
      </c>
      <c r="D22" s="70"/>
      <c r="E22" s="153">
        <v>0</v>
      </c>
      <c r="F22" s="153">
        <v>0</v>
      </c>
      <c r="G22" s="22"/>
      <c r="H22" s="70" t="s">
        <v>105</v>
      </c>
      <c r="I22" s="70"/>
      <c r="J22" s="153">
        <v>0</v>
      </c>
      <c r="K22" s="153">
        <v>0</v>
      </c>
      <c r="L22" s="19"/>
    </row>
    <row r="23" spans="2:12" x14ac:dyDescent="0.25">
      <c r="B23" s="26"/>
      <c r="C23" s="70" t="s">
        <v>104</v>
      </c>
      <c r="D23" s="70"/>
      <c r="E23" s="153">
        <v>0</v>
      </c>
      <c r="F23" s="153">
        <v>0</v>
      </c>
      <c r="G23" s="22"/>
      <c r="H23" s="70" t="s">
        <v>103</v>
      </c>
      <c r="I23" s="70"/>
      <c r="J23" s="153">
        <v>0</v>
      </c>
      <c r="K23" s="153">
        <v>0</v>
      </c>
      <c r="L23" s="19"/>
    </row>
    <row r="24" spans="2:12" x14ac:dyDescent="0.25">
      <c r="B24" s="26"/>
      <c r="C24" s="70" t="s">
        <v>102</v>
      </c>
      <c r="D24" s="70"/>
      <c r="E24" s="153">
        <v>0</v>
      </c>
      <c r="F24" s="153">
        <v>0</v>
      </c>
      <c r="G24" s="22"/>
      <c r="H24" s="70" t="s">
        <v>101</v>
      </c>
      <c r="I24" s="70"/>
      <c r="J24" s="153">
        <v>15966656.189999999</v>
      </c>
      <c r="K24" s="153">
        <v>0</v>
      </c>
      <c r="L24" s="19"/>
    </row>
    <row r="25" spans="2:12" x14ac:dyDescent="0.25">
      <c r="B25" s="24"/>
      <c r="C25" s="66"/>
      <c r="D25" s="49"/>
      <c r="E25" s="154"/>
      <c r="F25" s="154"/>
      <c r="G25" s="22"/>
      <c r="H25" s="70" t="s">
        <v>100</v>
      </c>
      <c r="I25" s="70"/>
      <c r="J25" s="153">
        <f>+[1]Analitica_2020!$D$64</f>
        <v>528715</v>
      </c>
      <c r="K25" s="153">
        <v>0</v>
      </c>
      <c r="L25" s="19"/>
    </row>
    <row r="26" spans="2:12" x14ac:dyDescent="0.25">
      <c r="B26" s="24"/>
      <c r="C26" s="72" t="s">
        <v>97</v>
      </c>
      <c r="D26" s="72"/>
      <c r="E26" s="155">
        <f>SUM(E28:E36)</f>
        <v>6955</v>
      </c>
      <c r="F26" s="155">
        <f>SUM(F28:F36)</f>
        <v>309620288.37</v>
      </c>
      <c r="G26" s="22"/>
      <c r="H26" s="66"/>
      <c r="I26" s="66"/>
      <c r="J26" s="154"/>
      <c r="K26" s="154"/>
      <c r="L26" s="19"/>
    </row>
    <row r="27" spans="2:12" x14ac:dyDescent="0.25">
      <c r="B27" s="24"/>
      <c r="C27" s="66"/>
      <c r="D27" s="49"/>
      <c r="E27" s="154"/>
      <c r="F27" s="154"/>
      <c r="G27" s="22"/>
      <c r="H27" s="71" t="s">
        <v>96</v>
      </c>
      <c r="I27" s="71"/>
      <c r="J27" s="155">
        <f>SUM(J29:J34)</f>
        <v>3189015.56</v>
      </c>
      <c r="K27" s="155">
        <f>SUM(K29:K34)</f>
        <v>7818180</v>
      </c>
      <c r="L27" s="19"/>
    </row>
    <row r="28" spans="2:12" x14ac:dyDescent="0.25">
      <c r="B28" s="26"/>
      <c r="C28" s="70" t="s">
        <v>95</v>
      </c>
      <c r="D28" s="70"/>
      <c r="E28" s="153">
        <v>0</v>
      </c>
      <c r="F28" s="153">
        <v>4134022.89</v>
      </c>
      <c r="G28" s="22"/>
      <c r="H28" s="66"/>
      <c r="I28" s="66"/>
      <c r="J28" s="154"/>
      <c r="K28" s="154"/>
      <c r="L28" s="19"/>
    </row>
    <row r="29" spans="2:12" x14ac:dyDescent="0.25">
      <c r="B29" s="26"/>
      <c r="C29" s="70" t="s">
        <v>93</v>
      </c>
      <c r="D29" s="70"/>
      <c r="E29" s="153">
        <v>6955</v>
      </c>
      <c r="F29" s="153">
        <v>0</v>
      </c>
      <c r="G29" s="22"/>
      <c r="H29" s="70" t="s">
        <v>94</v>
      </c>
      <c r="I29" s="70"/>
      <c r="J29" s="153">
        <v>0</v>
      </c>
      <c r="K29" s="153">
        <v>0</v>
      </c>
      <c r="L29" s="19"/>
    </row>
    <row r="30" spans="2:12" x14ac:dyDescent="0.25">
      <c r="B30" s="26"/>
      <c r="C30" s="70" t="s">
        <v>91</v>
      </c>
      <c r="D30" s="70"/>
      <c r="E30" s="153">
        <v>0</v>
      </c>
      <c r="F30" s="153">
        <v>239443596.27000001</v>
      </c>
      <c r="G30" s="22"/>
      <c r="H30" s="70" t="s">
        <v>92</v>
      </c>
      <c r="I30" s="70"/>
      <c r="J30" s="153">
        <v>0</v>
      </c>
      <c r="K30" s="153">
        <v>0</v>
      </c>
      <c r="L30" s="19"/>
    </row>
    <row r="31" spans="2:12" x14ac:dyDescent="0.25">
      <c r="B31" s="26"/>
      <c r="C31" s="70" t="s">
        <v>89</v>
      </c>
      <c r="D31" s="70"/>
      <c r="E31" s="153">
        <v>0</v>
      </c>
      <c r="F31" s="153">
        <v>13225906.67</v>
      </c>
      <c r="G31" s="22"/>
      <c r="H31" s="70" t="s">
        <v>90</v>
      </c>
      <c r="I31" s="70"/>
      <c r="J31" s="153">
        <v>0</v>
      </c>
      <c r="K31" s="153">
        <v>7818180</v>
      </c>
      <c r="L31" s="19"/>
    </row>
    <row r="32" spans="2:12" x14ac:dyDescent="0.25">
      <c r="B32" s="26"/>
      <c r="C32" s="70" t="s">
        <v>87</v>
      </c>
      <c r="D32" s="70"/>
      <c r="E32" s="153">
        <v>0</v>
      </c>
      <c r="F32" s="153">
        <v>237472.49</v>
      </c>
      <c r="G32" s="22"/>
      <c r="H32" s="70" t="s">
        <v>88</v>
      </c>
      <c r="I32" s="70"/>
      <c r="J32" s="153">
        <v>0</v>
      </c>
      <c r="K32" s="153">
        <v>0</v>
      </c>
      <c r="L32" s="19"/>
    </row>
    <row r="33" spans="2:12" x14ac:dyDescent="0.25">
      <c r="B33" s="26"/>
      <c r="C33" s="70" t="s">
        <v>85</v>
      </c>
      <c r="D33" s="70"/>
      <c r="E33" s="153">
        <v>0</v>
      </c>
      <c r="F33" s="153">
        <v>52579290.049999997</v>
      </c>
      <c r="G33" s="22"/>
      <c r="H33" s="70" t="s">
        <v>86</v>
      </c>
      <c r="I33" s="70"/>
      <c r="J33" s="153">
        <v>0</v>
      </c>
      <c r="K33" s="153">
        <v>0</v>
      </c>
      <c r="L33" s="19"/>
    </row>
    <row r="34" spans="2:12" x14ac:dyDescent="0.25">
      <c r="B34" s="26"/>
      <c r="C34" s="70" t="s">
        <v>83</v>
      </c>
      <c r="D34" s="70"/>
      <c r="E34" s="153">
        <v>0</v>
      </c>
      <c r="F34" s="153">
        <v>0</v>
      </c>
      <c r="G34" s="22"/>
      <c r="H34" s="70" t="s">
        <v>84</v>
      </c>
      <c r="I34" s="70"/>
      <c r="J34" s="153">
        <v>3189015.56</v>
      </c>
      <c r="K34" s="153">
        <v>0</v>
      </c>
      <c r="L34" s="19"/>
    </row>
    <row r="35" spans="2:12" x14ac:dyDescent="0.25">
      <c r="B35" s="26"/>
      <c r="C35" s="70" t="s">
        <v>82</v>
      </c>
      <c r="D35" s="70"/>
      <c r="E35" s="153">
        <v>0</v>
      </c>
      <c r="F35" s="153">
        <v>0</v>
      </c>
      <c r="G35" s="22"/>
      <c r="H35" s="66"/>
      <c r="I35" s="66"/>
      <c r="J35" s="157"/>
      <c r="K35" s="158"/>
      <c r="L35" s="19"/>
    </row>
    <row r="36" spans="2:12" x14ac:dyDescent="0.25">
      <c r="B36" s="26"/>
      <c r="C36" s="70" t="s">
        <v>80</v>
      </c>
      <c r="D36" s="70"/>
      <c r="E36" s="153">
        <v>0</v>
      </c>
      <c r="F36" s="153">
        <v>0</v>
      </c>
      <c r="G36" s="22"/>
      <c r="H36" s="72" t="s">
        <v>77</v>
      </c>
      <c r="I36" s="72"/>
      <c r="J36" s="155">
        <f>+J38+J44</f>
        <v>359761545.70000005</v>
      </c>
      <c r="K36" s="155">
        <f>+K38+K44</f>
        <v>110915147.34</v>
      </c>
      <c r="L36" s="19"/>
    </row>
    <row r="37" spans="2:12" x14ac:dyDescent="0.25">
      <c r="B37" s="24"/>
      <c r="C37" s="66"/>
      <c r="D37" s="49"/>
      <c r="E37" s="157"/>
      <c r="F37" s="157"/>
      <c r="G37" s="22"/>
      <c r="H37" s="66"/>
      <c r="I37" s="66"/>
      <c r="J37" s="154"/>
      <c r="K37" s="154"/>
      <c r="L37" s="19"/>
    </row>
    <row r="38" spans="2:12" x14ac:dyDescent="0.25">
      <c r="B38" s="26"/>
      <c r="C38" s="2"/>
      <c r="D38" s="2"/>
      <c r="E38" s="2"/>
      <c r="F38" s="2"/>
      <c r="G38" s="22"/>
      <c r="H38" s="72" t="s">
        <v>75</v>
      </c>
      <c r="I38" s="72"/>
      <c r="J38" s="155">
        <f>SUM(J40:J42)</f>
        <v>229952651.58000001</v>
      </c>
      <c r="K38" s="155">
        <f>SUM(K40:K42)</f>
        <v>0</v>
      </c>
      <c r="L38" s="19"/>
    </row>
    <row r="39" spans="2:12" x14ac:dyDescent="0.25">
      <c r="B39" s="24"/>
      <c r="C39" s="2"/>
      <c r="D39" s="2"/>
      <c r="E39" s="2"/>
      <c r="F39" s="2"/>
      <c r="G39" s="22"/>
      <c r="H39" s="66"/>
      <c r="I39" s="66"/>
      <c r="J39" s="154"/>
      <c r="K39" s="154"/>
      <c r="L39" s="19"/>
    </row>
    <row r="40" spans="2:12" x14ac:dyDescent="0.25">
      <c r="B40" s="26"/>
      <c r="C40" s="2"/>
      <c r="D40" s="2"/>
      <c r="E40" s="2"/>
      <c r="F40" s="2"/>
      <c r="G40" s="22"/>
      <c r="H40" s="70" t="s">
        <v>28</v>
      </c>
      <c r="I40" s="70"/>
      <c r="J40" s="153">
        <v>0</v>
      </c>
      <c r="K40" s="153">
        <v>0</v>
      </c>
      <c r="L40" s="19"/>
    </row>
    <row r="41" spans="2:12" x14ac:dyDescent="0.25">
      <c r="B41" s="24"/>
      <c r="C41" s="2"/>
      <c r="D41" s="2"/>
      <c r="E41" s="2"/>
      <c r="F41" s="2"/>
      <c r="G41" s="22"/>
      <c r="H41" s="70" t="s">
        <v>74</v>
      </c>
      <c r="I41" s="70"/>
      <c r="J41" s="153">
        <v>229952651.58000001</v>
      </c>
      <c r="K41" s="153">
        <v>0</v>
      </c>
      <c r="L41" s="19"/>
    </row>
    <row r="42" spans="2:12" x14ac:dyDescent="0.25">
      <c r="B42" s="26"/>
      <c r="C42" s="2"/>
      <c r="D42" s="2"/>
      <c r="E42" s="2"/>
      <c r="F42" s="2"/>
      <c r="G42" s="22"/>
      <c r="H42" s="70" t="s">
        <v>73</v>
      </c>
      <c r="I42" s="70"/>
      <c r="J42" s="153">
        <v>0</v>
      </c>
      <c r="K42" s="153">
        <v>0</v>
      </c>
      <c r="L42" s="19"/>
    </row>
    <row r="43" spans="2:12" x14ac:dyDescent="0.25">
      <c r="B43" s="26"/>
      <c r="C43" s="2"/>
      <c r="D43" s="2"/>
      <c r="E43" s="2"/>
      <c r="F43" s="2"/>
      <c r="G43" s="22"/>
      <c r="H43" s="66"/>
      <c r="I43" s="66"/>
      <c r="J43" s="154"/>
      <c r="K43" s="154"/>
      <c r="L43" s="19"/>
    </row>
    <row r="44" spans="2:12" x14ac:dyDescent="0.25">
      <c r="B44" s="26"/>
      <c r="C44" s="2"/>
      <c r="D44" s="2"/>
      <c r="E44" s="2"/>
      <c r="F44" s="2"/>
      <c r="G44" s="22"/>
      <c r="H44" s="72" t="s">
        <v>72</v>
      </c>
      <c r="I44" s="72"/>
      <c r="J44" s="155">
        <f>SUM(J46:J50)</f>
        <v>129808894.12</v>
      </c>
      <c r="K44" s="155">
        <f>SUM(K46:K50)</f>
        <v>110915147.34</v>
      </c>
      <c r="L44" s="19"/>
    </row>
    <row r="45" spans="2:12" x14ac:dyDescent="0.25">
      <c r="B45" s="26"/>
      <c r="C45" s="2"/>
      <c r="D45" s="2"/>
      <c r="E45" s="2"/>
      <c r="F45" s="2"/>
      <c r="G45" s="22"/>
      <c r="H45" s="66"/>
      <c r="I45" s="66"/>
      <c r="J45" s="154"/>
      <c r="K45" s="154"/>
      <c r="L45" s="19"/>
    </row>
    <row r="46" spans="2:12" x14ac:dyDescent="0.25">
      <c r="B46" s="26"/>
      <c r="C46" s="2"/>
      <c r="D46" s="2"/>
      <c r="E46" s="2"/>
      <c r="F46" s="2"/>
      <c r="G46" s="22"/>
      <c r="H46" s="70" t="s">
        <v>71</v>
      </c>
      <c r="I46" s="70"/>
      <c r="J46" s="153">
        <v>127299817.89</v>
      </c>
      <c r="K46" s="153">
        <v>0</v>
      </c>
      <c r="L46" s="19"/>
    </row>
    <row r="47" spans="2:12" x14ac:dyDescent="0.25">
      <c r="B47" s="26"/>
      <c r="C47" s="2"/>
      <c r="D47" s="2"/>
      <c r="E47" s="2"/>
      <c r="F47" s="2"/>
      <c r="G47" s="22"/>
      <c r="H47" s="70" t="s">
        <v>70</v>
      </c>
      <c r="I47" s="70"/>
      <c r="J47" s="153">
        <v>0</v>
      </c>
      <c r="K47" s="153">
        <v>110915147.34</v>
      </c>
      <c r="L47" s="19"/>
    </row>
    <row r="48" spans="2:12" x14ac:dyDescent="0.25">
      <c r="B48" s="26"/>
      <c r="C48" s="2"/>
      <c r="D48" s="2"/>
      <c r="E48" s="156"/>
      <c r="F48" s="156"/>
      <c r="G48" s="22"/>
      <c r="H48" s="70" t="s">
        <v>69</v>
      </c>
      <c r="I48" s="70"/>
      <c r="J48" s="153">
        <v>2509076.23</v>
      </c>
      <c r="K48" s="153">
        <v>0</v>
      </c>
      <c r="L48" s="19"/>
    </row>
    <row r="49" spans="2:12" x14ac:dyDescent="0.25">
      <c r="B49" s="26"/>
      <c r="C49" s="2"/>
      <c r="D49" s="2"/>
      <c r="E49" s="2"/>
      <c r="F49" s="156"/>
      <c r="G49" s="22"/>
      <c r="H49" s="70" t="s">
        <v>68</v>
      </c>
      <c r="I49" s="70"/>
      <c r="J49" s="153">
        <v>0</v>
      </c>
      <c r="K49" s="153">
        <v>0</v>
      </c>
      <c r="L49" s="19"/>
    </row>
    <row r="50" spans="2:12" x14ac:dyDescent="0.25">
      <c r="B50" s="24"/>
      <c r="C50" s="2"/>
      <c r="D50" s="2"/>
      <c r="E50" s="2"/>
      <c r="F50" s="2"/>
      <c r="G50" s="22"/>
      <c r="H50" s="70" t="s">
        <v>67</v>
      </c>
      <c r="I50" s="70"/>
      <c r="J50" s="153">
        <v>0</v>
      </c>
      <c r="K50" s="153">
        <v>0</v>
      </c>
      <c r="L50" s="19"/>
    </row>
    <row r="51" spans="2:12" x14ac:dyDescent="0.25">
      <c r="B51" s="26"/>
      <c r="C51" s="2"/>
      <c r="D51" s="2"/>
      <c r="E51" s="2"/>
      <c r="F51" s="2"/>
      <c r="G51" s="22"/>
      <c r="H51" s="66"/>
      <c r="I51" s="66"/>
      <c r="J51" s="154"/>
      <c r="K51" s="154"/>
      <c r="L51" s="19"/>
    </row>
    <row r="52" spans="2:12" x14ac:dyDescent="0.25">
      <c r="B52" s="24"/>
      <c r="C52" s="2"/>
      <c r="D52" s="2"/>
      <c r="E52" s="2"/>
      <c r="F52" s="2"/>
      <c r="G52" s="22"/>
      <c r="H52" s="72" t="s">
        <v>123</v>
      </c>
      <c r="I52" s="72"/>
      <c r="J52" s="155">
        <f>SUM(J54:J55)</f>
        <v>0</v>
      </c>
      <c r="K52" s="155">
        <f>SUM(K54:K55)</f>
        <v>0</v>
      </c>
      <c r="L52" s="19"/>
    </row>
    <row r="53" spans="2:12" ht="6.75" customHeight="1" x14ac:dyDescent="0.25">
      <c r="B53" s="26"/>
      <c r="C53" s="2"/>
      <c r="D53" s="2"/>
      <c r="E53" s="2"/>
      <c r="F53" s="2"/>
      <c r="G53" s="22"/>
      <c r="H53" s="66"/>
      <c r="I53" s="66"/>
      <c r="J53" s="154"/>
      <c r="K53" s="154"/>
      <c r="L53" s="19"/>
    </row>
    <row r="54" spans="2:12" x14ac:dyDescent="0.25">
      <c r="B54" s="26"/>
      <c r="C54" s="2"/>
      <c r="D54" s="2"/>
      <c r="E54" s="2"/>
      <c r="F54" s="2"/>
      <c r="G54" s="22"/>
      <c r="H54" s="70" t="s">
        <v>65</v>
      </c>
      <c r="I54" s="70"/>
      <c r="J54" s="153">
        <v>0</v>
      </c>
      <c r="K54" s="153">
        <v>0</v>
      </c>
      <c r="L54" s="19"/>
    </row>
    <row r="55" spans="2:12" x14ac:dyDescent="0.25">
      <c r="B55" s="152"/>
      <c r="C55" s="36"/>
      <c r="D55" s="36"/>
      <c r="E55" s="36"/>
      <c r="F55" s="36"/>
      <c r="G55" s="151"/>
      <c r="H55" s="150" t="s">
        <v>64</v>
      </c>
      <c r="I55" s="150"/>
      <c r="J55" s="149">
        <v>0</v>
      </c>
      <c r="K55" s="149">
        <v>0</v>
      </c>
      <c r="L55" s="38"/>
    </row>
    <row r="56" spans="2:12" x14ac:dyDescent="0.25">
      <c r="B56" s="148"/>
      <c r="C56" s="36"/>
      <c r="D56" s="39"/>
      <c r="E56" s="40"/>
      <c r="F56" s="41"/>
      <c r="G56" s="41"/>
      <c r="H56" s="36"/>
      <c r="I56" s="147"/>
      <c r="J56" s="40"/>
      <c r="K56" s="41"/>
      <c r="L56" s="41"/>
    </row>
    <row r="57" spans="2:12" x14ac:dyDescent="0.25">
      <c r="B57" s="2"/>
      <c r="D57" s="28"/>
      <c r="E57" s="44"/>
      <c r="F57" s="45"/>
      <c r="G57" s="45"/>
      <c r="I57" s="146"/>
      <c r="J57" s="44"/>
      <c r="K57" s="45"/>
      <c r="L57" s="45"/>
    </row>
    <row r="58" spans="2:12" x14ac:dyDescent="0.25">
      <c r="C58" s="74" t="s">
        <v>48</v>
      </c>
      <c r="D58" s="74"/>
      <c r="E58" s="74"/>
      <c r="F58" s="74"/>
      <c r="G58" s="74"/>
      <c r="H58" s="74"/>
      <c r="I58" s="74"/>
      <c r="J58" s="74"/>
      <c r="K58" s="74"/>
    </row>
    <row r="59" spans="2:12" x14ac:dyDescent="0.25">
      <c r="C59" s="28"/>
      <c r="D59" s="44"/>
      <c r="E59" s="45"/>
      <c r="F59" s="45"/>
      <c r="H59" s="46"/>
      <c r="I59" s="145"/>
      <c r="J59" s="45"/>
      <c r="K59" s="45"/>
    </row>
    <row r="60" spans="2:12" x14ac:dyDescent="0.25">
      <c r="C60" s="28"/>
      <c r="D60" s="68"/>
      <c r="E60" s="68"/>
      <c r="F60" s="45"/>
      <c r="H60" s="69"/>
      <c r="I60" s="69"/>
      <c r="J60" s="45"/>
      <c r="K60" s="45"/>
    </row>
    <row r="61" spans="2:12" ht="15" customHeight="1" x14ac:dyDescent="0.25">
      <c r="C61" s="48"/>
      <c r="D61" s="54"/>
      <c r="E61" s="54"/>
      <c r="F61" s="45"/>
      <c r="G61" s="45"/>
      <c r="H61" s="54"/>
      <c r="I61" s="54"/>
      <c r="J61" s="49"/>
      <c r="K61" s="45"/>
    </row>
    <row r="62" spans="2:12" ht="15" customHeight="1" x14ac:dyDescent="0.25">
      <c r="C62" s="50"/>
      <c r="D62" s="53"/>
      <c r="E62" s="53"/>
      <c r="F62" s="51"/>
      <c r="G62" s="51"/>
      <c r="H62" s="53"/>
      <c r="I62" s="53"/>
      <c r="J62" s="49"/>
      <c r="K62" s="45"/>
    </row>
    <row r="63" spans="2:12" ht="30" customHeight="1" x14ac:dyDescent="0.25">
      <c r="B63" s="67"/>
      <c r="G63" s="22"/>
    </row>
  </sheetData>
  <mergeCells count="60">
    <mergeCell ref="D3:J3"/>
    <mergeCell ref="D5:J5"/>
    <mergeCell ref="D6:J6"/>
    <mergeCell ref="D7:J7"/>
    <mergeCell ref="C11:D11"/>
    <mergeCell ref="H11:I11"/>
    <mergeCell ref="D4:J4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32:I32"/>
    <mergeCell ref="H25:I25"/>
    <mergeCell ref="C26:D26"/>
    <mergeCell ref="H27:I27"/>
    <mergeCell ref="C28:D28"/>
    <mergeCell ref="C29:D29"/>
    <mergeCell ref="H29:I29"/>
    <mergeCell ref="C33:D33"/>
    <mergeCell ref="H33:I33"/>
    <mergeCell ref="C34:D34"/>
    <mergeCell ref="H34:I34"/>
    <mergeCell ref="C35:D35"/>
    <mergeCell ref="C30:D30"/>
    <mergeCell ref="H30:I30"/>
    <mergeCell ref="C31:D31"/>
    <mergeCell ref="H31:I31"/>
    <mergeCell ref="C32:D32"/>
    <mergeCell ref="H42:I42"/>
    <mergeCell ref="H44:I44"/>
    <mergeCell ref="H46:I46"/>
    <mergeCell ref="H55:I55"/>
    <mergeCell ref="C58:K58"/>
    <mergeCell ref="C36:D36"/>
    <mergeCell ref="H36:I36"/>
    <mergeCell ref="H38:I38"/>
    <mergeCell ref="H40:I40"/>
    <mergeCell ref="H41:I41"/>
    <mergeCell ref="D60:E60"/>
    <mergeCell ref="H60:I60"/>
    <mergeCell ref="H47:I47"/>
    <mergeCell ref="H48:I48"/>
    <mergeCell ref="H49:I49"/>
    <mergeCell ref="H50:I50"/>
    <mergeCell ref="H52:I52"/>
    <mergeCell ref="H54:I54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topLeftCell="A4" workbookViewId="0">
      <selection activeCell="C43" sqref="C43:D43"/>
    </sheetView>
  </sheetViews>
  <sheetFormatPr baseColWidth="10" defaultColWidth="0" defaultRowHeight="15" zeroHeight="1" x14ac:dyDescent="0.25"/>
  <cols>
    <col min="1" max="1" width="2.140625" style="1" customWidth="1"/>
    <col min="2" max="2" width="3" style="1" customWidth="1"/>
    <col min="3" max="3" width="23" style="1" customWidth="1"/>
    <col min="4" max="4" width="27.5703125" style="1" customWidth="1"/>
    <col min="5" max="9" width="21" style="1" customWidth="1"/>
    <col min="10" max="10" width="3" style="1" customWidth="1"/>
    <col min="11" max="11" width="2.5703125" style="1" customWidth="1"/>
    <col min="12" max="18" width="0" style="1" hidden="1" customWidth="1"/>
    <col min="19" max="16384" width="11.42578125" style="1" hidden="1"/>
  </cols>
  <sheetData>
    <row r="1" spans="2:14" ht="8.25" customHeight="1" x14ac:dyDescent="0.25">
      <c r="B1" s="2"/>
      <c r="C1" s="22"/>
      <c r="D1" s="220"/>
      <c r="E1" s="220"/>
      <c r="F1" s="220"/>
      <c r="G1" s="218"/>
      <c r="H1" s="218"/>
      <c r="I1" s="218"/>
      <c r="J1" s="219"/>
      <c r="K1" s="218"/>
      <c r="L1" s="218"/>
      <c r="M1" s="2"/>
      <c r="N1" s="2"/>
    </row>
    <row r="2" spans="2:14" ht="9" customHeight="1" x14ac:dyDescent="0.25">
      <c r="B2" s="2"/>
      <c r="C2" s="2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B3" s="2"/>
      <c r="C3" s="217"/>
      <c r="D3" s="215" t="s">
        <v>56</v>
      </c>
      <c r="E3" s="215"/>
      <c r="F3" s="215"/>
      <c r="G3" s="215"/>
      <c r="H3" s="215"/>
      <c r="I3" s="217"/>
      <c r="J3" s="217"/>
      <c r="K3" s="193"/>
      <c r="L3" s="193"/>
      <c r="M3" s="2"/>
      <c r="N3" s="2"/>
    </row>
    <row r="4" spans="2:14" x14ac:dyDescent="0.25">
      <c r="B4" s="2"/>
      <c r="C4" s="217"/>
      <c r="D4" s="215" t="s">
        <v>128</v>
      </c>
      <c r="E4" s="215"/>
      <c r="F4" s="215"/>
      <c r="G4" s="215"/>
      <c r="H4" s="215"/>
      <c r="I4" s="217"/>
      <c r="J4" s="217"/>
      <c r="K4" s="193"/>
      <c r="L4" s="193"/>
      <c r="M4" s="2"/>
      <c r="N4" s="2"/>
    </row>
    <row r="5" spans="2:14" x14ac:dyDescent="0.25">
      <c r="B5" s="2"/>
      <c r="C5" s="217"/>
      <c r="D5" s="215" t="s">
        <v>138</v>
      </c>
      <c r="E5" s="215"/>
      <c r="F5" s="215"/>
      <c r="G5" s="215"/>
      <c r="H5" s="215"/>
      <c r="I5" s="217"/>
      <c r="J5" s="217"/>
      <c r="K5" s="193"/>
      <c r="L5" s="193"/>
      <c r="M5" s="2"/>
      <c r="N5" s="2"/>
    </row>
    <row r="6" spans="2:14" x14ac:dyDescent="0.25">
      <c r="B6" s="2"/>
      <c r="C6" s="217"/>
      <c r="D6" s="215" t="s">
        <v>126</v>
      </c>
      <c r="E6" s="215"/>
      <c r="F6" s="215"/>
      <c r="G6" s="215"/>
      <c r="H6" s="215"/>
      <c r="I6" s="217"/>
      <c r="J6" s="217"/>
      <c r="K6" s="193"/>
      <c r="L6" s="193"/>
      <c r="M6" s="2"/>
      <c r="N6" s="2"/>
    </row>
    <row r="7" spans="2:14" x14ac:dyDescent="0.25">
      <c r="B7" s="216"/>
      <c r="C7" s="7"/>
      <c r="D7" s="215" t="s">
        <v>1</v>
      </c>
      <c r="E7" s="215"/>
      <c r="F7" s="215"/>
      <c r="G7" s="215"/>
      <c r="H7" s="215"/>
      <c r="I7" s="214"/>
      <c r="J7" s="213"/>
      <c r="K7" s="213"/>
      <c r="L7" s="213"/>
      <c r="M7" s="213"/>
      <c r="N7" s="213"/>
    </row>
    <row r="8" spans="2:14" ht="9.75" customHeight="1" x14ac:dyDescent="0.25">
      <c r="B8" s="200"/>
      <c r="C8" s="200"/>
      <c r="D8" s="200"/>
      <c r="E8" s="200"/>
      <c r="F8" s="200"/>
      <c r="G8" s="200"/>
      <c r="H8" s="200"/>
      <c r="I8" s="200"/>
      <c r="J8" s="200"/>
      <c r="K8" s="2"/>
      <c r="L8" s="2"/>
      <c r="M8" s="2"/>
      <c r="N8" s="2"/>
    </row>
    <row r="9" spans="2:14" ht="8.25" customHeight="1" x14ac:dyDescent="0.25">
      <c r="B9" s="200"/>
      <c r="C9" s="200"/>
      <c r="D9" s="200"/>
      <c r="E9" s="200"/>
      <c r="F9" s="200"/>
      <c r="G9" s="200"/>
      <c r="H9" s="200"/>
      <c r="I9" s="200"/>
      <c r="J9" s="200"/>
      <c r="K9" s="2"/>
      <c r="L9" s="2"/>
      <c r="M9" s="2"/>
      <c r="N9" s="2"/>
    </row>
    <row r="10" spans="2:14" x14ac:dyDescent="0.25">
      <c r="B10" s="212"/>
      <c r="C10" s="211" t="s">
        <v>2</v>
      </c>
      <c r="D10" s="211"/>
      <c r="E10" s="210" t="s">
        <v>137</v>
      </c>
      <c r="F10" s="210" t="s">
        <v>136</v>
      </c>
      <c r="G10" s="209" t="s">
        <v>135</v>
      </c>
      <c r="H10" s="209" t="s">
        <v>134</v>
      </c>
      <c r="I10" s="209" t="s">
        <v>133</v>
      </c>
      <c r="J10" s="208"/>
      <c r="K10" s="202"/>
      <c r="L10" s="202"/>
      <c r="M10" s="202"/>
      <c r="N10" s="202"/>
    </row>
    <row r="11" spans="2:14" x14ac:dyDescent="0.25">
      <c r="B11" s="207"/>
      <c r="C11" s="206"/>
      <c r="D11" s="206"/>
      <c r="E11" s="205">
        <v>1</v>
      </c>
      <c r="F11" s="205">
        <v>2</v>
      </c>
      <c r="G11" s="204">
        <v>3</v>
      </c>
      <c r="H11" s="204" t="s">
        <v>132</v>
      </c>
      <c r="I11" s="204" t="s">
        <v>131</v>
      </c>
      <c r="J11" s="203"/>
      <c r="K11" s="202"/>
      <c r="L11" s="202"/>
      <c r="M11" s="202"/>
      <c r="N11" s="202"/>
    </row>
    <row r="12" spans="2:14" ht="6" customHeight="1" x14ac:dyDescent="0.25">
      <c r="B12" s="201"/>
      <c r="C12" s="200"/>
      <c r="D12" s="200"/>
      <c r="E12" s="200"/>
      <c r="F12" s="200"/>
      <c r="G12" s="200"/>
      <c r="H12" s="200"/>
      <c r="I12" s="200"/>
      <c r="J12" s="199"/>
      <c r="K12" s="2"/>
      <c r="L12" s="2"/>
      <c r="M12" s="2"/>
      <c r="N12" s="2"/>
    </row>
    <row r="13" spans="2:14" ht="10.5" customHeight="1" x14ac:dyDescent="0.25">
      <c r="B13" s="198"/>
      <c r="C13" s="197"/>
      <c r="D13" s="197"/>
      <c r="E13" s="197"/>
      <c r="F13" s="197"/>
      <c r="G13" s="197"/>
      <c r="H13" s="197"/>
      <c r="I13" s="197"/>
      <c r="J13" s="196"/>
      <c r="K13" s="193"/>
      <c r="L13" s="193"/>
      <c r="M13" s="2"/>
      <c r="N13" s="2"/>
    </row>
    <row r="14" spans="2:14" x14ac:dyDescent="0.25">
      <c r="B14" s="182"/>
      <c r="C14" s="181" t="s">
        <v>118</v>
      </c>
      <c r="D14" s="181"/>
      <c r="E14" s="194"/>
      <c r="F14" s="194"/>
      <c r="G14" s="194"/>
      <c r="H14" s="194"/>
      <c r="I14" s="194"/>
      <c r="J14" s="179"/>
      <c r="K14" s="193"/>
      <c r="L14" s="193"/>
      <c r="M14" s="2"/>
      <c r="N14" s="2"/>
    </row>
    <row r="15" spans="2:14" x14ac:dyDescent="0.25">
      <c r="B15" s="182"/>
      <c r="C15" s="195"/>
      <c r="D15" s="195"/>
      <c r="E15" s="194"/>
      <c r="F15" s="194"/>
      <c r="G15" s="194"/>
      <c r="H15" s="194"/>
      <c r="I15" s="194"/>
      <c r="J15" s="179"/>
      <c r="K15" s="193"/>
      <c r="L15" s="193"/>
      <c r="M15" s="2"/>
      <c r="N15" s="2"/>
    </row>
    <row r="16" spans="2:14" x14ac:dyDescent="0.25">
      <c r="B16" s="192"/>
      <c r="C16" s="72" t="s">
        <v>116</v>
      </c>
      <c r="D16" s="72"/>
      <c r="E16" s="180">
        <f>SUM(E18:E24)</f>
        <v>315486671.95999998</v>
      </c>
      <c r="F16" s="180">
        <f>SUM(F18:F24)</f>
        <v>49566178989.310005</v>
      </c>
      <c r="G16" s="180">
        <f>SUM(G18:G24)</f>
        <v>49536772267.739998</v>
      </c>
      <c r="H16" s="180">
        <f>SUM(H18:H24)</f>
        <v>344893393.530002</v>
      </c>
      <c r="I16" s="180">
        <f>SUM(I18:I24)</f>
        <v>29406721.570002057</v>
      </c>
      <c r="J16" s="191"/>
      <c r="K16" s="193"/>
      <c r="L16" s="193"/>
      <c r="M16" s="2"/>
      <c r="N16" s="2"/>
    </row>
    <row r="17" spans="2:15" x14ac:dyDescent="0.25">
      <c r="B17" s="162"/>
      <c r="C17" s="22"/>
      <c r="D17" s="22"/>
      <c r="E17" s="183"/>
      <c r="F17" s="183"/>
      <c r="G17" s="183"/>
      <c r="H17" s="183"/>
      <c r="I17" s="183"/>
      <c r="J17" s="25"/>
      <c r="K17" s="193"/>
      <c r="L17" s="193"/>
      <c r="M17" s="2"/>
      <c r="N17" s="2"/>
      <c r="O17" s="2"/>
    </row>
    <row r="18" spans="2:15" x14ac:dyDescent="0.25">
      <c r="B18" s="162"/>
      <c r="C18" s="188" t="s">
        <v>114</v>
      </c>
      <c r="D18" s="188"/>
      <c r="E18" s="187">
        <f>VLOOKUP(C18,'[2]Balanza Ene-Dic-2020'!$B$1:$F$756,2,)</f>
        <v>313393458.52999997</v>
      </c>
      <c r="F18" s="187">
        <f>VLOOKUP(C18,'[2]Balanza Ene-Dic-2020'!$B$1:$F$756,3,0)</f>
        <v>47442941686.220001</v>
      </c>
      <c r="G18" s="187">
        <f>VLOOKUP(C18,'[2]Balanza Ene-Dic-2020'!$B$1:$F$756,4,0)</f>
        <v>47435927877.489998</v>
      </c>
      <c r="H18" s="186">
        <f>E18+F18-G18</f>
        <v>320407267.26000214</v>
      </c>
      <c r="I18" s="186">
        <f>H18-E18</f>
        <v>7013808.7300021648</v>
      </c>
      <c r="J18" s="25"/>
      <c r="K18" s="193"/>
      <c r="L18" s="193"/>
      <c r="M18" s="2"/>
      <c r="N18" s="2"/>
      <c r="O18" s="2"/>
    </row>
    <row r="19" spans="2:15" x14ac:dyDescent="0.25">
      <c r="B19" s="162"/>
      <c r="C19" s="188" t="s">
        <v>112</v>
      </c>
      <c r="D19" s="188"/>
      <c r="E19" s="187">
        <f>VLOOKUP(C19,'[2]Balanza Ene-Dic-2020'!$B$1:$F$756,2,)</f>
        <v>1684686.6</v>
      </c>
      <c r="F19" s="187">
        <f>VLOOKUP(C19,'[2]Balanza Ene-Dic-2020'!$B$1:$F$756,3,0)</f>
        <v>2065055151.79</v>
      </c>
      <c r="G19" s="187">
        <f>VLOOKUP(C19,'[2]Balanza Ene-Dic-2020'!$B$1:$F$756,4,0)</f>
        <v>2047737236.28</v>
      </c>
      <c r="H19" s="186">
        <f>E19+F19-G19</f>
        <v>19002602.109999895</v>
      </c>
      <c r="I19" s="186">
        <f>H19-E19</f>
        <v>17317915.509999894</v>
      </c>
      <c r="J19" s="25"/>
      <c r="K19" s="193"/>
      <c r="L19" s="193"/>
      <c r="M19" s="2"/>
      <c r="N19" s="2"/>
      <c r="O19" s="2"/>
    </row>
    <row r="20" spans="2:15" x14ac:dyDescent="0.25">
      <c r="B20" s="162"/>
      <c r="C20" s="188" t="s">
        <v>110</v>
      </c>
      <c r="D20" s="188"/>
      <c r="E20" s="187">
        <f>VLOOKUP(C20,'[2]Balanza Ene-Dic-2020'!$B$1:$F$756,2,)</f>
        <v>408526.83</v>
      </c>
      <c r="F20" s="187">
        <f>VLOOKUP(C20,'[2]Balanza Ene-Dic-2020'!$B$1:$F$756,3,0)</f>
        <v>58182151.299999997</v>
      </c>
      <c r="G20" s="187">
        <f>VLOOKUP(C20,'[2]Balanza Ene-Dic-2020'!$B$1:$F$756,4,0)</f>
        <v>53107153.969999999</v>
      </c>
      <c r="H20" s="186">
        <f>E20+F20-G20</f>
        <v>5483524.1599999964</v>
      </c>
      <c r="I20" s="186">
        <f>H20-E20</f>
        <v>5074997.3299999963</v>
      </c>
      <c r="J20" s="25"/>
      <c r="K20" s="193"/>
      <c r="L20" s="193"/>
      <c r="M20" s="2"/>
      <c r="N20" s="2"/>
      <c r="O20" s="2"/>
    </row>
    <row r="21" spans="2:15" x14ac:dyDescent="0.25">
      <c r="B21" s="162"/>
      <c r="C21" s="188" t="s">
        <v>108</v>
      </c>
      <c r="D21" s="188"/>
      <c r="E21" s="187">
        <v>0</v>
      </c>
      <c r="F21" s="187">
        <v>0</v>
      </c>
      <c r="G21" s="187">
        <v>0</v>
      </c>
      <c r="H21" s="186">
        <f>E21+F21-G21</f>
        <v>0</v>
      </c>
      <c r="I21" s="186">
        <f>H21-E21</f>
        <v>0</v>
      </c>
      <c r="J21" s="25"/>
      <c r="K21" s="193"/>
      <c r="L21" s="193"/>
      <c r="M21" s="2"/>
      <c r="N21" s="2"/>
      <c r="O21" s="2" t="s">
        <v>130</v>
      </c>
    </row>
    <row r="22" spans="2:15" x14ac:dyDescent="0.25">
      <c r="B22" s="162"/>
      <c r="C22" s="188" t="s">
        <v>106</v>
      </c>
      <c r="D22" s="188"/>
      <c r="E22" s="187">
        <v>0</v>
      </c>
      <c r="F22" s="187">
        <v>0</v>
      </c>
      <c r="G22" s="187">
        <v>0</v>
      </c>
      <c r="H22" s="186">
        <f>E22+F22-G22</f>
        <v>0</v>
      </c>
      <c r="I22" s="186">
        <f>H22-E22</f>
        <v>0</v>
      </c>
      <c r="J22" s="25"/>
      <c r="K22" s="193"/>
      <c r="L22" s="193"/>
      <c r="M22" s="2"/>
      <c r="N22" s="2"/>
      <c r="O22" s="2"/>
    </row>
    <row r="23" spans="2:15" x14ac:dyDescent="0.25">
      <c r="B23" s="162"/>
      <c r="C23" s="188" t="s">
        <v>104</v>
      </c>
      <c r="D23" s="188"/>
      <c r="E23" s="187">
        <v>0</v>
      </c>
      <c r="F23" s="187">
        <v>0</v>
      </c>
      <c r="G23" s="187">
        <v>0</v>
      </c>
      <c r="H23" s="186">
        <f>E23+F23-G23</f>
        <v>0</v>
      </c>
      <c r="I23" s="186">
        <f>H23-E23</f>
        <v>0</v>
      </c>
      <c r="J23" s="25"/>
      <c r="K23" s="193"/>
      <c r="L23" s="193"/>
      <c r="M23" s="2" t="s">
        <v>130</v>
      </c>
      <c r="N23" s="2"/>
      <c r="O23" s="2"/>
    </row>
    <row r="24" spans="2:15" x14ac:dyDescent="0.25">
      <c r="B24" s="162"/>
      <c r="C24" s="188" t="s">
        <v>102</v>
      </c>
      <c r="D24" s="188"/>
      <c r="E24" s="187">
        <v>0</v>
      </c>
      <c r="F24" s="187">
        <v>0</v>
      </c>
      <c r="G24" s="187">
        <v>0</v>
      </c>
      <c r="H24" s="186">
        <f>E24+F24-G24</f>
        <v>0</v>
      </c>
      <c r="I24" s="186">
        <f>H24-E24</f>
        <v>0</v>
      </c>
      <c r="J24" s="25"/>
    </row>
    <row r="25" spans="2:15" x14ac:dyDescent="0.25">
      <c r="B25" s="162"/>
      <c r="C25" s="185"/>
      <c r="D25" s="185"/>
      <c r="E25" s="184"/>
      <c r="F25" s="184"/>
      <c r="G25" s="184"/>
      <c r="H25" s="184"/>
      <c r="I25" s="184"/>
      <c r="J25" s="25"/>
    </row>
    <row r="26" spans="2:15" x14ac:dyDescent="0.25">
      <c r="B26" s="192"/>
      <c r="C26" s="72" t="s">
        <v>97</v>
      </c>
      <c r="D26" s="72"/>
      <c r="E26" s="180">
        <f>SUM(E28:E36)</f>
        <v>2350472802.5700002</v>
      </c>
      <c r="F26" s="180">
        <f>SUM(F28:F36)</f>
        <v>683187983.38999999</v>
      </c>
      <c r="G26" s="180">
        <f>SUM(G28:G36)</f>
        <v>479208175.10000002</v>
      </c>
      <c r="H26" s="180">
        <f>SUM(H28:H36)</f>
        <v>2554452610.8599997</v>
      </c>
      <c r="I26" s="180">
        <f>SUM(I28:I36)</f>
        <v>203979808.2899999</v>
      </c>
      <c r="J26" s="191"/>
    </row>
    <row r="27" spans="2:15" x14ac:dyDescent="0.25">
      <c r="B27" s="162"/>
      <c r="C27" s="22"/>
      <c r="D27" s="185"/>
      <c r="E27" s="183"/>
      <c r="F27" s="183"/>
      <c r="G27" s="183"/>
      <c r="H27" s="183"/>
      <c r="I27" s="183"/>
      <c r="J27" s="25"/>
    </row>
    <row r="28" spans="2:15" x14ac:dyDescent="0.25">
      <c r="B28" s="162"/>
      <c r="C28" s="188" t="s">
        <v>95</v>
      </c>
      <c r="D28" s="188"/>
      <c r="E28" s="187">
        <f>VLOOKUP(C28,'[2]Balanza Ene-Dic-2020'!$B$1:$F$756,2,)</f>
        <v>39833604.740000002</v>
      </c>
      <c r="F28" s="187">
        <f>VLOOKUP(C28,'[2]Balanza Ene-Dic-2020'!$B$1:$F$756,3,0)</f>
        <v>4134022.89</v>
      </c>
      <c r="G28" s="187">
        <f>VLOOKUP(C28,'[2]Balanza Ene-Dic-2020'!$B$1:$F$756,4,0)</f>
        <v>0</v>
      </c>
      <c r="H28" s="186">
        <f>E28+F28-G28</f>
        <v>43967627.630000003</v>
      </c>
      <c r="I28" s="186">
        <f>H28-E28</f>
        <v>4134022.8900000006</v>
      </c>
      <c r="J28" s="25"/>
    </row>
    <row r="29" spans="2:15" x14ac:dyDescent="0.25">
      <c r="B29" s="162"/>
      <c r="C29" s="188" t="s">
        <v>93</v>
      </c>
      <c r="D29" s="188"/>
      <c r="E29" s="187">
        <f>VLOOKUP(C29,'[2]Balanza Ene-Dic-2020'!$B$1:$F$756,2,)</f>
        <v>6746560.7599999998</v>
      </c>
      <c r="F29" s="187">
        <f>VLOOKUP(C29,'[2]Balanza Ene-Dic-2020'!$B$1:$F$756,3,0)</f>
        <v>2854040.09</v>
      </c>
      <c r="G29" s="187">
        <f>VLOOKUP(C29,'[2]Balanza Ene-Dic-2020'!$B$1:$F$756,4,0)</f>
        <v>2860995.09</v>
      </c>
      <c r="H29" s="186">
        <f>E29+F29-G29</f>
        <v>6739605.7599999998</v>
      </c>
      <c r="I29" s="186">
        <f>H29-E29</f>
        <v>-6955</v>
      </c>
      <c r="J29" s="25"/>
    </row>
    <row r="30" spans="2:15" x14ac:dyDescent="0.25">
      <c r="B30" s="162"/>
      <c r="C30" s="188" t="s">
        <v>91</v>
      </c>
      <c r="D30" s="188"/>
      <c r="E30" s="187">
        <f>VLOOKUP(C30,'[2]Balanza Ene-Dic-2020'!$B$1:$F$756,2,)</f>
        <v>2084324040.4000001</v>
      </c>
      <c r="F30" s="187">
        <f>VLOOKUP(C30,'[2]Balanza Ene-Dic-2020'!$B$1:$F$756,3,0)</f>
        <v>574575868.11000001</v>
      </c>
      <c r="G30" s="187">
        <f>VLOOKUP(C30,'[2]Balanza Ene-Dic-2020'!$B$1:$F$756,4,0)</f>
        <v>335132271.83999997</v>
      </c>
      <c r="H30" s="186">
        <f>E30+F30-G30</f>
        <v>2323767636.6700001</v>
      </c>
      <c r="I30" s="186">
        <f>H30-E30</f>
        <v>239443596.26999998</v>
      </c>
      <c r="J30" s="25"/>
    </row>
    <row r="31" spans="2:15" x14ac:dyDescent="0.25">
      <c r="B31" s="162"/>
      <c r="C31" s="188" t="s">
        <v>89</v>
      </c>
      <c r="D31" s="188"/>
      <c r="E31" s="187">
        <f>VLOOKUP(C31,'[2]Balanza Ene-Dic-2020'!$B$1:$F$756,2,)</f>
        <v>288983382.75</v>
      </c>
      <c r="F31" s="187">
        <f>VLOOKUP(C31,'[2]Balanza Ene-Dic-2020'!$B$1:$F$756,3,0)</f>
        <v>93018026.140000001</v>
      </c>
      <c r="G31" s="187">
        <f>VLOOKUP(C31,'[2]Balanza Ene-Dic-2020'!$B$1:$F$756,4,0)</f>
        <v>79792119.469999999</v>
      </c>
      <c r="H31" s="186">
        <f>E31+F31-G31</f>
        <v>302209289.41999996</v>
      </c>
      <c r="I31" s="186">
        <f>H31-E31</f>
        <v>13225906.669999957</v>
      </c>
      <c r="J31" s="25"/>
    </row>
    <row r="32" spans="2:15" x14ac:dyDescent="0.25">
      <c r="B32" s="162"/>
      <c r="C32" s="188" t="s">
        <v>87</v>
      </c>
      <c r="D32" s="188"/>
      <c r="E32" s="187">
        <f>VLOOKUP(C32,'[2]Balanza Ene-Dic-2020'!$B$1:$F$756,2,)</f>
        <v>62608310.939999998</v>
      </c>
      <c r="F32" s="187">
        <f>VLOOKUP(C32,'[2]Balanza Ene-Dic-2020'!$B$1:$F$756,3,0)</f>
        <v>3062470.68</v>
      </c>
      <c r="G32" s="187">
        <f>VLOOKUP(C32,'[2]Balanza Ene-Dic-2020'!$B$1:$F$756,4,0)</f>
        <v>3299943.17</v>
      </c>
      <c r="H32" s="186">
        <f>E32+F32-G32</f>
        <v>62370838.449999996</v>
      </c>
      <c r="I32" s="186">
        <f>H32-E32</f>
        <v>-237472.49000000209</v>
      </c>
      <c r="J32" s="25"/>
    </row>
    <row r="33" spans="2:18" x14ac:dyDescent="0.25">
      <c r="B33" s="162"/>
      <c r="C33" s="188" t="s">
        <v>85</v>
      </c>
      <c r="D33" s="188"/>
      <c r="E33" s="190">
        <f>VLOOKUP(C33,'[2]Balanza Ene-Dic-2020'!$B$1:$F$756,2,)</f>
        <v>-132023097.02</v>
      </c>
      <c r="F33" s="187">
        <f>VLOOKUP(C33,'[2]Balanza Ene-Dic-2020'!$B$1:$F$756,3,0)</f>
        <v>5543555.4800000004</v>
      </c>
      <c r="G33" s="187">
        <f>VLOOKUP(C33,'[2]Balanza Ene-Dic-2020'!$B$1:$F$756,4,0)</f>
        <v>58122845.530000001</v>
      </c>
      <c r="H33" s="189">
        <f>E33+F33-G33</f>
        <v>-184602387.06999999</v>
      </c>
      <c r="I33" s="189">
        <f>H33-E33</f>
        <v>-52579290.049999997</v>
      </c>
      <c r="J33" s="25"/>
    </row>
    <row r="34" spans="2:18" x14ac:dyDescent="0.25">
      <c r="B34" s="162"/>
      <c r="C34" s="188" t="s">
        <v>83</v>
      </c>
      <c r="D34" s="188"/>
      <c r="E34" s="187">
        <v>0</v>
      </c>
      <c r="F34" s="187">
        <v>0</v>
      </c>
      <c r="G34" s="187">
        <v>0</v>
      </c>
      <c r="H34" s="186">
        <f>E34+F34-G34</f>
        <v>0</v>
      </c>
      <c r="I34" s="186">
        <f>H34-E34</f>
        <v>0</v>
      </c>
      <c r="J34" s="25"/>
    </row>
    <row r="35" spans="2:18" x14ac:dyDescent="0.25">
      <c r="B35" s="162"/>
      <c r="C35" s="188" t="s">
        <v>82</v>
      </c>
      <c r="D35" s="188"/>
      <c r="E35" s="187">
        <v>0</v>
      </c>
      <c r="F35" s="187">
        <v>0</v>
      </c>
      <c r="G35" s="187">
        <v>0</v>
      </c>
      <c r="H35" s="186">
        <f>E35+F35-G35</f>
        <v>0</v>
      </c>
      <c r="I35" s="186">
        <f>H35-E35</f>
        <v>0</v>
      </c>
      <c r="J35" s="25"/>
    </row>
    <row r="36" spans="2:18" x14ac:dyDescent="0.25">
      <c r="B36" s="162"/>
      <c r="C36" s="188" t="s">
        <v>80</v>
      </c>
      <c r="D36" s="188"/>
      <c r="E36" s="187">
        <v>0</v>
      </c>
      <c r="F36" s="187">
        <v>0</v>
      </c>
      <c r="G36" s="187">
        <v>0</v>
      </c>
      <c r="H36" s="186">
        <f>E36+F36-G36</f>
        <v>0</v>
      </c>
      <c r="I36" s="186">
        <f>H36-E36</f>
        <v>0</v>
      </c>
      <c r="J36" s="25"/>
    </row>
    <row r="37" spans="2:18" x14ac:dyDescent="0.25">
      <c r="B37" s="162"/>
      <c r="C37" s="185"/>
      <c r="D37" s="185"/>
      <c r="E37" s="184"/>
      <c r="F37" s="183"/>
      <c r="G37" s="183"/>
      <c r="H37" s="183"/>
      <c r="I37" s="183"/>
      <c r="J37" s="25"/>
    </row>
    <row r="38" spans="2:18" x14ac:dyDescent="0.25">
      <c r="B38" s="182"/>
      <c r="C38" s="181" t="s">
        <v>129</v>
      </c>
      <c r="D38" s="181"/>
      <c r="E38" s="180">
        <f>E16+E26</f>
        <v>2665959474.5300002</v>
      </c>
      <c r="F38" s="180">
        <f>F16+F26</f>
        <v>50249366972.700005</v>
      </c>
      <c r="G38" s="180">
        <f>G16+G26</f>
        <v>50015980442.839996</v>
      </c>
      <c r="H38" s="180">
        <f>H16+H26</f>
        <v>2899346004.3900018</v>
      </c>
      <c r="I38" s="180">
        <f>I16+I26</f>
        <v>233386529.86000195</v>
      </c>
      <c r="J38" s="179"/>
    </row>
    <row r="39" spans="2:18" x14ac:dyDescent="0.25">
      <c r="B39" s="178"/>
      <c r="C39" s="177"/>
      <c r="D39" s="177"/>
      <c r="E39" s="177"/>
      <c r="F39" s="177"/>
      <c r="G39" s="177"/>
      <c r="H39" s="177"/>
      <c r="I39" s="177"/>
      <c r="J39" s="176"/>
    </row>
    <row r="40" spans="2:18" x14ac:dyDescent="0.25">
      <c r="B40" s="173"/>
      <c r="C40" s="175"/>
      <c r="D40" s="174"/>
      <c r="F40" s="173"/>
      <c r="G40" s="173"/>
      <c r="H40" s="173"/>
      <c r="I40" s="173"/>
      <c r="J40" s="173"/>
    </row>
    <row r="41" spans="2:18" x14ac:dyDescent="0.25">
      <c r="B41" s="2"/>
      <c r="C41" s="70" t="s">
        <v>48</v>
      </c>
      <c r="D41" s="70"/>
      <c r="E41" s="70"/>
      <c r="F41" s="70"/>
      <c r="G41" s="70"/>
      <c r="H41" s="70"/>
      <c r="I41" s="70"/>
      <c r="J41" s="28"/>
      <c r="K41" s="28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8"/>
      <c r="D42" s="44"/>
      <c r="E42" s="45"/>
      <c r="F42" s="45"/>
      <c r="G42" s="2"/>
      <c r="H42" s="46"/>
      <c r="I42" s="44"/>
      <c r="J42" s="45"/>
      <c r="K42" s="45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172"/>
      <c r="D43" s="172"/>
      <c r="E43" s="45"/>
      <c r="F43" s="171"/>
      <c r="G43" s="171"/>
      <c r="H43" s="171"/>
      <c r="I43" s="171"/>
      <c r="J43" s="45"/>
      <c r="K43" s="45"/>
      <c r="L43" s="2"/>
      <c r="M43" s="2"/>
      <c r="N43" s="2"/>
      <c r="O43" s="2"/>
      <c r="P43" s="2"/>
      <c r="Q43" s="2"/>
      <c r="R43" s="2"/>
    </row>
    <row r="44" spans="2:18" ht="15" customHeight="1" x14ac:dyDescent="0.25">
      <c r="B44" s="2"/>
      <c r="C44" s="54"/>
      <c r="D44" s="54"/>
      <c r="E44" s="8"/>
      <c r="F44" s="54"/>
      <c r="G44" s="54"/>
      <c r="H44" s="54"/>
      <c r="I44" s="54"/>
      <c r="J44" s="49"/>
      <c r="K44" s="2"/>
      <c r="Q44" s="2"/>
      <c r="R44" s="2"/>
    </row>
    <row r="45" spans="2:18" ht="15" customHeight="1" x14ac:dyDescent="0.25">
      <c r="B45" s="2"/>
      <c r="C45" s="53"/>
      <c r="D45" s="53"/>
      <c r="E45" s="170"/>
      <c r="F45" s="53"/>
      <c r="G45" s="53"/>
      <c r="H45" s="53"/>
      <c r="I45" s="53"/>
      <c r="J45" s="49"/>
      <c r="K45" s="2"/>
      <c r="Q45" s="2"/>
      <c r="R45" s="2"/>
    </row>
    <row r="46" spans="2:18" ht="30" customHeight="1" x14ac:dyDescent="0.25">
      <c r="C46" s="2"/>
      <c r="D46" s="2"/>
      <c r="E46" s="11"/>
      <c r="F46" s="2"/>
      <c r="G46" s="2"/>
      <c r="H46" s="2"/>
    </row>
    <row r="47" spans="2:18" hidden="1" x14ac:dyDescent="0.25">
      <c r="C47" s="2"/>
      <c r="D47" s="2"/>
      <c r="E47" s="11"/>
      <c r="F47" s="2"/>
      <c r="G47" s="2"/>
      <c r="H47" s="2"/>
    </row>
  </sheetData>
  <mergeCells count="37">
    <mergeCell ref="D6:H6"/>
    <mergeCell ref="D7:H7"/>
    <mergeCell ref="B8:J8"/>
    <mergeCell ref="B9:J9"/>
    <mergeCell ref="C10:D11"/>
    <mergeCell ref="D1:F1"/>
    <mergeCell ref="G1:I1"/>
    <mergeCell ref="K1:L1"/>
    <mergeCell ref="D3:H3"/>
    <mergeCell ref="D5:H5"/>
    <mergeCell ref="D4:H4"/>
    <mergeCell ref="C21:D21"/>
    <mergeCell ref="C22:D22"/>
    <mergeCell ref="C23:D23"/>
    <mergeCell ref="C24:D24"/>
    <mergeCell ref="C26:D26"/>
    <mergeCell ref="B12:J12"/>
    <mergeCell ref="C35:D35"/>
    <mergeCell ref="C36:D36"/>
    <mergeCell ref="C38:D38"/>
    <mergeCell ref="C28:D28"/>
    <mergeCell ref="B13:J13"/>
    <mergeCell ref="C14:D14"/>
    <mergeCell ref="C16:D16"/>
    <mergeCell ref="C18:D18"/>
    <mergeCell ref="C19:D19"/>
    <mergeCell ref="C20:D20"/>
    <mergeCell ref="B39:J39"/>
    <mergeCell ref="C41:I41"/>
    <mergeCell ref="C43:D43"/>
    <mergeCell ref="F43:I43"/>
    <mergeCell ref="C29:D29"/>
    <mergeCell ref="C30:D30"/>
    <mergeCell ref="C31:D31"/>
    <mergeCell ref="C32:D32"/>
    <mergeCell ref="C33:D33"/>
    <mergeCell ref="C34:D3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opLeftCell="A4" zoomScaleNormal="100" workbookViewId="0">
      <selection activeCell="G47" sqref="G47"/>
    </sheetView>
  </sheetViews>
  <sheetFormatPr baseColWidth="10" defaultColWidth="0" defaultRowHeight="15" zeroHeight="1" x14ac:dyDescent="0.2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7" width="21" style="1" customWidth="1"/>
    <col min="8" max="8" width="25.5703125" style="1" customWidth="1"/>
    <col min="9" max="10" width="21" style="1" customWidth="1"/>
    <col min="11" max="11" width="2.7109375" style="1" customWidth="1"/>
    <col min="12" max="12" width="3.7109375" style="1" customWidth="1"/>
    <col min="13" max="18" width="0" style="1" hidden="1" customWidth="1"/>
    <col min="19" max="16384" width="11.42578125" style="1" hidden="1"/>
  </cols>
  <sheetData>
    <row r="1" spans="2:11" ht="8.25" customHeight="1" x14ac:dyDescent="0.25"/>
    <row r="2" spans="2:11" x14ac:dyDescent="0.25">
      <c r="C2" s="269"/>
      <c r="D2" s="268" t="s">
        <v>56</v>
      </c>
      <c r="E2" s="268"/>
      <c r="F2" s="268"/>
      <c r="G2" s="268"/>
      <c r="H2" s="268"/>
      <c r="I2" s="268"/>
      <c r="J2" s="269"/>
      <c r="K2" s="269"/>
    </row>
    <row r="3" spans="2:11" x14ac:dyDescent="0.25">
      <c r="C3" s="269"/>
      <c r="D3" s="268" t="s">
        <v>58</v>
      </c>
      <c r="E3" s="268"/>
      <c r="F3" s="268"/>
      <c r="G3" s="268"/>
      <c r="H3" s="268"/>
      <c r="I3" s="268"/>
      <c r="J3" s="269"/>
      <c r="K3" s="269"/>
    </row>
    <row r="4" spans="2:11" x14ac:dyDescent="0.25">
      <c r="C4" s="269"/>
      <c r="D4" s="268" t="s">
        <v>161</v>
      </c>
      <c r="E4" s="268"/>
      <c r="F4" s="268"/>
      <c r="G4" s="268"/>
      <c r="H4" s="268"/>
      <c r="I4" s="268"/>
      <c r="J4" s="269"/>
      <c r="K4" s="269"/>
    </row>
    <row r="5" spans="2:11" x14ac:dyDescent="0.25">
      <c r="C5" s="269"/>
      <c r="D5" s="268" t="s">
        <v>126</v>
      </c>
      <c r="E5" s="268"/>
      <c r="F5" s="268"/>
      <c r="G5" s="268"/>
      <c r="H5" s="268"/>
      <c r="I5" s="268"/>
      <c r="J5" s="269"/>
      <c r="K5" s="269"/>
    </row>
    <row r="6" spans="2:11" x14ac:dyDescent="0.25">
      <c r="B6" s="140"/>
      <c r="C6" s="141"/>
      <c r="D6" s="268" t="s">
        <v>1</v>
      </c>
      <c r="E6" s="268"/>
      <c r="F6" s="268"/>
      <c r="G6" s="268"/>
      <c r="H6" s="268"/>
      <c r="I6" s="268"/>
      <c r="J6" s="137"/>
      <c r="K6" s="267"/>
    </row>
    <row r="7" spans="2:11" ht="9" customHeight="1" x14ac:dyDescent="0.25">
      <c r="B7" s="266"/>
      <c r="C7" s="259"/>
      <c r="D7" s="259"/>
      <c r="E7" s="259"/>
      <c r="F7" s="259"/>
      <c r="G7" s="259"/>
      <c r="H7" s="259"/>
      <c r="I7" s="259"/>
      <c r="J7" s="259"/>
      <c r="K7" s="259"/>
    </row>
    <row r="8" spans="2:11" ht="9" customHeight="1" x14ac:dyDescent="0.25">
      <c r="B8" s="266"/>
      <c r="C8" s="259"/>
      <c r="D8" s="259"/>
      <c r="E8" s="259"/>
      <c r="F8" s="259"/>
      <c r="G8" s="259"/>
      <c r="H8" s="259"/>
      <c r="I8" s="259"/>
      <c r="J8" s="259"/>
      <c r="K8" s="259"/>
    </row>
    <row r="9" spans="2:11" x14ac:dyDescent="0.25">
      <c r="B9" s="265"/>
      <c r="C9" s="264" t="s">
        <v>160</v>
      </c>
      <c r="D9" s="264"/>
      <c r="E9" s="264"/>
      <c r="F9" s="262"/>
      <c r="G9" s="263" t="s">
        <v>159</v>
      </c>
      <c r="H9" s="263" t="s">
        <v>158</v>
      </c>
      <c r="I9" s="262" t="s">
        <v>157</v>
      </c>
      <c r="J9" s="262" t="s">
        <v>156</v>
      </c>
      <c r="K9" s="261"/>
    </row>
    <row r="10" spans="2:11" ht="7.5" customHeight="1" x14ac:dyDescent="0.25">
      <c r="B10" s="260"/>
      <c r="C10" s="259"/>
      <c r="D10" s="259"/>
      <c r="E10" s="259"/>
      <c r="F10" s="259"/>
      <c r="G10" s="259"/>
      <c r="H10" s="259"/>
      <c r="I10" s="259"/>
      <c r="J10" s="259"/>
      <c r="K10" s="258"/>
    </row>
    <row r="11" spans="2:11" ht="7.5" customHeight="1" x14ac:dyDescent="0.25">
      <c r="B11" s="126"/>
      <c r="C11" s="257"/>
      <c r="D11" s="257"/>
      <c r="E11" s="257"/>
      <c r="F11" s="257"/>
      <c r="G11" s="257"/>
      <c r="H11" s="257"/>
      <c r="I11" s="257"/>
      <c r="J11" s="257"/>
      <c r="K11" s="256"/>
    </row>
    <row r="12" spans="2:11" x14ac:dyDescent="0.25">
      <c r="B12" s="126"/>
      <c r="C12" s="237" t="s">
        <v>155</v>
      </c>
      <c r="D12" s="237"/>
      <c r="E12" s="237"/>
      <c r="F12" s="255"/>
      <c r="G12" s="255"/>
      <c r="H12" s="255"/>
      <c r="I12" s="255"/>
      <c r="J12" s="255"/>
      <c r="K12" s="254"/>
    </row>
    <row r="13" spans="2:11" x14ac:dyDescent="0.25">
      <c r="B13" s="246"/>
      <c r="C13" s="224" t="s">
        <v>154</v>
      </c>
      <c r="D13" s="224"/>
      <c r="E13" s="224"/>
      <c r="F13" s="83"/>
      <c r="G13" s="83"/>
      <c r="H13" s="83"/>
      <c r="I13" s="83"/>
      <c r="J13" s="83"/>
      <c r="K13" s="253"/>
    </row>
    <row r="14" spans="2:11" x14ac:dyDescent="0.25">
      <c r="B14" s="246"/>
      <c r="C14" s="237" t="s">
        <v>151</v>
      </c>
      <c r="D14" s="237"/>
      <c r="E14" s="237"/>
      <c r="F14" s="83"/>
      <c r="G14" s="245"/>
      <c r="H14" s="245"/>
      <c r="I14" s="155">
        <f>SUM(I15:I17)</f>
        <v>7818180</v>
      </c>
      <c r="J14" s="155">
        <f>SUM(J15:J17)</f>
        <v>7818180</v>
      </c>
      <c r="K14" s="244"/>
    </row>
    <row r="15" spans="2:11" x14ac:dyDescent="0.25">
      <c r="B15" s="234"/>
      <c r="C15" s="233"/>
      <c r="D15" s="91" t="s">
        <v>150</v>
      </c>
      <c r="E15" s="91"/>
      <c r="F15" s="83"/>
      <c r="G15" s="236" t="s">
        <v>141</v>
      </c>
      <c r="H15" s="236" t="s">
        <v>149</v>
      </c>
      <c r="I15" s="243">
        <v>7818180</v>
      </c>
      <c r="J15" s="243">
        <v>7818180</v>
      </c>
      <c r="K15" s="231"/>
    </row>
    <row r="16" spans="2:11" x14ac:dyDescent="0.25">
      <c r="B16" s="234"/>
      <c r="C16" s="233"/>
      <c r="D16" s="91" t="s">
        <v>145</v>
      </c>
      <c r="E16" s="91"/>
      <c r="F16" s="83"/>
      <c r="G16" s="236" t="s">
        <v>141</v>
      </c>
      <c r="H16" s="236" t="s">
        <v>140</v>
      </c>
      <c r="I16" s="243">
        <v>0</v>
      </c>
      <c r="J16" s="243">
        <v>0</v>
      </c>
      <c r="K16" s="231"/>
    </row>
    <row r="17" spans="2:11" x14ac:dyDescent="0.25">
      <c r="B17" s="234"/>
      <c r="C17" s="233"/>
      <c r="D17" s="91" t="s">
        <v>144</v>
      </c>
      <c r="E17" s="91"/>
      <c r="F17" s="83"/>
      <c r="G17" s="236" t="s">
        <v>141</v>
      </c>
      <c r="H17" s="236" t="s">
        <v>140</v>
      </c>
      <c r="I17" s="243">
        <v>0</v>
      </c>
      <c r="J17" s="243">
        <v>0</v>
      </c>
      <c r="K17" s="231"/>
    </row>
    <row r="18" spans="2:11" x14ac:dyDescent="0.25">
      <c r="B18" s="234"/>
      <c r="C18" s="233"/>
      <c r="D18" s="233"/>
      <c r="E18" s="90"/>
      <c r="F18" s="83"/>
      <c r="G18" s="252"/>
      <c r="H18" s="252"/>
      <c r="I18" s="251"/>
      <c r="J18" s="251"/>
      <c r="K18" s="231"/>
    </row>
    <row r="19" spans="2:11" x14ac:dyDescent="0.25">
      <c r="B19" s="246"/>
      <c r="C19" s="237" t="s">
        <v>148</v>
      </c>
      <c r="D19" s="237"/>
      <c r="E19" s="237"/>
      <c r="F19" s="83"/>
      <c r="G19" s="245"/>
      <c r="H19" s="245"/>
      <c r="I19" s="155">
        <f>SUM(I20:I23)</f>
        <v>0</v>
      </c>
      <c r="J19" s="155">
        <f>SUM(J20:J23)</f>
        <v>0</v>
      </c>
      <c r="K19" s="244"/>
    </row>
    <row r="20" spans="2:11" x14ac:dyDescent="0.25">
      <c r="B20" s="234"/>
      <c r="C20" s="233"/>
      <c r="D20" s="91" t="s">
        <v>147</v>
      </c>
      <c r="E20" s="91"/>
      <c r="F20" s="83"/>
      <c r="G20" s="236" t="s">
        <v>141</v>
      </c>
      <c r="H20" s="236" t="s">
        <v>140</v>
      </c>
      <c r="I20" s="243">
        <v>0</v>
      </c>
      <c r="J20" s="243">
        <v>0</v>
      </c>
      <c r="K20" s="231"/>
    </row>
    <row r="21" spans="2:11" x14ac:dyDescent="0.25">
      <c r="B21" s="234"/>
      <c r="C21" s="233"/>
      <c r="D21" s="91" t="s">
        <v>146</v>
      </c>
      <c r="E21" s="91"/>
      <c r="F21" s="83"/>
      <c r="G21" s="236" t="s">
        <v>141</v>
      </c>
      <c r="H21" s="236" t="s">
        <v>140</v>
      </c>
      <c r="I21" s="243">
        <v>0</v>
      </c>
      <c r="J21" s="243">
        <v>0</v>
      </c>
      <c r="K21" s="231"/>
    </row>
    <row r="22" spans="2:11" x14ac:dyDescent="0.25">
      <c r="B22" s="234"/>
      <c r="C22" s="233"/>
      <c r="D22" s="91" t="s">
        <v>145</v>
      </c>
      <c r="E22" s="91"/>
      <c r="F22" s="83"/>
      <c r="G22" s="236" t="s">
        <v>141</v>
      </c>
      <c r="H22" s="236" t="s">
        <v>140</v>
      </c>
      <c r="I22" s="243">
        <v>0</v>
      </c>
      <c r="J22" s="243">
        <v>0</v>
      </c>
      <c r="K22" s="231"/>
    </row>
    <row r="23" spans="2:11" x14ac:dyDescent="0.25">
      <c r="B23" s="234"/>
      <c r="C23" s="248"/>
      <c r="D23" s="91" t="s">
        <v>144</v>
      </c>
      <c r="E23" s="91"/>
      <c r="F23" s="83"/>
      <c r="G23" s="236" t="s">
        <v>141</v>
      </c>
      <c r="H23" s="236" t="s">
        <v>140</v>
      </c>
      <c r="I23" s="250">
        <v>0</v>
      </c>
      <c r="J23" s="250">
        <v>0</v>
      </c>
      <c r="K23" s="231"/>
    </row>
    <row r="24" spans="2:11" x14ac:dyDescent="0.25">
      <c r="B24" s="234"/>
      <c r="C24" s="233"/>
      <c r="D24" s="233"/>
      <c r="E24" s="90"/>
      <c r="F24" s="83"/>
      <c r="G24" s="232"/>
      <c r="H24" s="232"/>
      <c r="I24" s="86"/>
      <c r="J24" s="86"/>
      <c r="K24" s="231"/>
    </row>
    <row r="25" spans="2:11" x14ac:dyDescent="0.25">
      <c r="B25" s="242"/>
      <c r="C25" s="241" t="s">
        <v>153</v>
      </c>
      <c r="D25" s="241"/>
      <c r="E25" s="241"/>
      <c r="F25" s="120"/>
      <c r="G25" s="249"/>
      <c r="H25" s="249"/>
      <c r="I25" s="239">
        <f>I14+I19</f>
        <v>7818180</v>
      </c>
      <c r="J25" s="239">
        <f>J14+J19</f>
        <v>7818180</v>
      </c>
      <c r="K25" s="238"/>
    </row>
    <row r="26" spans="2:11" x14ac:dyDescent="0.25">
      <c r="B26" s="246"/>
      <c r="C26" s="233"/>
      <c r="D26" s="233"/>
      <c r="E26" s="109"/>
      <c r="F26" s="83"/>
      <c r="G26" s="232"/>
      <c r="H26" s="232"/>
      <c r="I26" s="86"/>
      <c r="J26" s="86"/>
      <c r="K26" s="244"/>
    </row>
    <row r="27" spans="2:11" x14ac:dyDescent="0.25">
      <c r="B27" s="246"/>
      <c r="C27" s="224" t="s">
        <v>152</v>
      </c>
      <c r="D27" s="224"/>
      <c r="E27" s="224"/>
      <c r="F27" s="83"/>
      <c r="G27" s="232"/>
      <c r="H27" s="232"/>
      <c r="I27" s="86"/>
      <c r="J27" s="86"/>
      <c r="K27" s="244"/>
    </row>
    <row r="28" spans="2:11" x14ac:dyDescent="0.25">
      <c r="B28" s="246"/>
      <c r="C28" s="237" t="s">
        <v>151</v>
      </c>
      <c r="D28" s="237"/>
      <c r="E28" s="237"/>
      <c r="F28" s="83"/>
      <c r="G28" s="245"/>
      <c r="H28" s="245"/>
      <c r="I28" s="155">
        <f>SUM(I29:I31)</f>
        <v>44303040</v>
      </c>
      <c r="J28" s="155">
        <f>SUM(J29:J31)</f>
        <v>36484860</v>
      </c>
      <c r="K28" s="244"/>
    </row>
    <row r="29" spans="2:11" x14ac:dyDescent="0.25">
      <c r="B29" s="234"/>
      <c r="C29" s="233"/>
      <c r="D29" s="91" t="s">
        <v>150</v>
      </c>
      <c r="E29" s="91"/>
      <c r="F29" s="83"/>
      <c r="G29" s="236" t="s">
        <v>141</v>
      </c>
      <c r="H29" s="236" t="s">
        <v>149</v>
      </c>
      <c r="I29" s="243">
        <v>44303040</v>
      </c>
      <c r="J29" s="243">
        <v>36484860</v>
      </c>
      <c r="K29" s="231"/>
    </row>
    <row r="30" spans="2:11" x14ac:dyDescent="0.25">
      <c r="B30" s="234"/>
      <c r="C30" s="248"/>
      <c r="D30" s="91" t="s">
        <v>145</v>
      </c>
      <c r="E30" s="91"/>
      <c r="F30" s="248"/>
      <c r="G30" s="247" t="s">
        <v>141</v>
      </c>
      <c r="H30" s="247" t="s">
        <v>140</v>
      </c>
      <c r="I30" s="243">
        <v>0</v>
      </c>
      <c r="J30" s="243">
        <v>0</v>
      </c>
      <c r="K30" s="231"/>
    </row>
    <row r="31" spans="2:11" x14ac:dyDescent="0.25">
      <c r="B31" s="234"/>
      <c r="C31" s="248"/>
      <c r="D31" s="91" t="s">
        <v>144</v>
      </c>
      <c r="E31" s="91"/>
      <c r="F31" s="248"/>
      <c r="G31" s="247" t="s">
        <v>141</v>
      </c>
      <c r="H31" s="247" t="s">
        <v>140</v>
      </c>
      <c r="I31" s="243">
        <v>0</v>
      </c>
      <c r="J31" s="243">
        <v>0</v>
      </c>
      <c r="K31" s="231"/>
    </row>
    <row r="32" spans="2:11" ht="10.5" customHeight="1" x14ac:dyDescent="0.25">
      <c r="B32" s="234"/>
      <c r="C32" s="233"/>
      <c r="D32" s="233"/>
      <c r="E32" s="90"/>
      <c r="F32" s="83"/>
      <c r="G32" s="232"/>
      <c r="H32" s="232"/>
      <c r="I32" s="86"/>
      <c r="J32" s="86"/>
      <c r="K32" s="231"/>
    </row>
    <row r="33" spans="2:11" x14ac:dyDescent="0.25">
      <c r="B33" s="246"/>
      <c r="C33" s="237" t="s">
        <v>148</v>
      </c>
      <c r="D33" s="237"/>
      <c r="E33" s="237"/>
      <c r="F33" s="83"/>
      <c r="G33" s="245"/>
      <c r="H33" s="245"/>
      <c r="I33" s="155">
        <f>SUM(I34:I37)</f>
        <v>0</v>
      </c>
      <c r="J33" s="155">
        <f>SUM(J34:J37)</f>
        <v>0</v>
      </c>
      <c r="K33" s="244"/>
    </row>
    <row r="34" spans="2:11" x14ac:dyDescent="0.25">
      <c r="B34" s="234"/>
      <c r="C34" s="233"/>
      <c r="D34" s="91" t="s">
        <v>147</v>
      </c>
      <c r="E34" s="91"/>
      <c r="F34" s="83"/>
      <c r="G34" s="236" t="s">
        <v>141</v>
      </c>
      <c r="H34" s="236" t="s">
        <v>140</v>
      </c>
      <c r="I34" s="243">
        <v>0</v>
      </c>
      <c r="J34" s="243">
        <v>0</v>
      </c>
      <c r="K34" s="231"/>
    </row>
    <row r="35" spans="2:11" x14ac:dyDescent="0.25">
      <c r="B35" s="234"/>
      <c r="C35" s="233"/>
      <c r="D35" s="91" t="s">
        <v>146</v>
      </c>
      <c r="E35" s="91"/>
      <c r="F35" s="83"/>
      <c r="G35" s="236" t="s">
        <v>141</v>
      </c>
      <c r="H35" s="236" t="s">
        <v>140</v>
      </c>
      <c r="I35" s="243">
        <v>0</v>
      </c>
      <c r="J35" s="243">
        <v>0</v>
      </c>
      <c r="K35" s="231"/>
    </row>
    <row r="36" spans="2:11" x14ac:dyDescent="0.25">
      <c r="B36" s="234"/>
      <c r="C36" s="233"/>
      <c r="D36" s="91" t="s">
        <v>145</v>
      </c>
      <c r="E36" s="91"/>
      <c r="F36" s="83"/>
      <c r="G36" s="236" t="s">
        <v>141</v>
      </c>
      <c r="H36" s="236" t="s">
        <v>140</v>
      </c>
      <c r="I36" s="243">
        <v>0</v>
      </c>
      <c r="J36" s="243">
        <v>0</v>
      </c>
      <c r="K36" s="231"/>
    </row>
    <row r="37" spans="2:11" x14ac:dyDescent="0.25">
      <c r="B37" s="234"/>
      <c r="C37" s="83"/>
      <c r="D37" s="91" t="s">
        <v>144</v>
      </c>
      <c r="E37" s="91"/>
      <c r="F37" s="83"/>
      <c r="G37" s="236"/>
      <c r="H37" s="236"/>
      <c r="I37" s="243">
        <v>0</v>
      </c>
      <c r="J37" s="243">
        <v>0</v>
      </c>
      <c r="K37" s="231"/>
    </row>
    <row r="38" spans="2:11" x14ac:dyDescent="0.25">
      <c r="B38" s="234"/>
      <c r="C38" s="83"/>
      <c r="D38" s="83"/>
      <c r="E38" s="90"/>
      <c r="F38" s="83"/>
      <c r="G38" s="232"/>
      <c r="H38" s="232"/>
      <c r="I38" s="86"/>
      <c r="J38" s="86"/>
      <c r="K38" s="231"/>
    </row>
    <row r="39" spans="2:11" x14ac:dyDescent="0.25">
      <c r="B39" s="242"/>
      <c r="C39" s="241" t="s">
        <v>143</v>
      </c>
      <c r="D39" s="241"/>
      <c r="E39" s="241"/>
      <c r="F39" s="120"/>
      <c r="G39" s="240"/>
      <c r="H39" s="240"/>
      <c r="I39" s="239">
        <f>I28+I33</f>
        <v>44303040</v>
      </c>
      <c r="J39" s="239">
        <f>J28+J33</f>
        <v>36484860</v>
      </c>
      <c r="K39" s="238"/>
    </row>
    <row r="40" spans="2:11" ht="9.75" customHeight="1" x14ac:dyDescent="0.25">
      <c r="B40" s="234"/>
      <c r="C40" s="233"/>
      <c r="D40" s="233"/>
      <c r="E40" s="90"/>
      <c r="F40" s="83"/>
      <c r="G40" s="232"/>
      <c r="H40" s="232"/>
      <c r="I40" s="86"/>
      <c r="J40" s="86"/>
      <c r="K40" s="231"/>
    </row>
    <row r="41" spans="2:11" x14ac:dyDescent="0.25">
      <c r="B41" s="234"/>
      <c r="C41" s="237" t="s">
        <v>142</v>
      </c>
      <c r="D41" s="237"/>
      <c r="E41" s="237"/>
      <c r="F41" s="83"/>
      <c r="G41" s="236" t="s">
        <v>141</v>
      </c>
      <c r="H41" s="236" t="s">
        <v>140</v>
      </c>
      <c r="I41" s="235">
        <v>81790725.769999996</v>
      </c>
      <c r="J41" s="235">
        <v>74149037.269999996</v>
      </c>
      <c r="K41" s="231"/>
    </row>
    <row r="42" spans="2:11" ht="8.25" customHeight="1" x14ac:dyDescent="0.25">
      <c r="B42" s="234"/>
      <c r="C42" s="233"/>
      <c r="D42" s="233"/>
      <c r="E42" s="90"/>
      <c r="F42" s="83"/>
      <c r="G42" s="232"/>
      <c r="H42" s="232"/>
      <c r="I42" s="86"/>
      <c r="J42" s="86"/>
      <c r="K42" s="231"/>
    </row>
    <row r="43" spans="2:11" x14ac:dyDescent="0.25">
      <c r="B43" s="230"/>
      <c r="C43" s="229" t="s">
        <v>139</v>
      </c>
      <c r="D43" s="229"/>
      <c r="E43" s="229"/>
      <c r="F43" s="228"/>
      <c r="G43" s="227"/>
      <c r="H43" s="227"/>
      <c r="I43" s="226">
        <f>I41+I39+I25</f>
        <v>133911945.77</v>
      </c>
      <c r="J43" s="226">
        <f>J41+J39+J25</f>
        <v>118452077.27</v>
      </c>
      <c r="K43" s="225"/>
    </row>
    <row r="44" spans="2:11" ht="9" customHeight="1" x14ac:dyDescent="0.25">
      <c r="C44" s="224"/>
      <c r="D44" s="224"/>
      <c r="E44" s="224"/>
      <c r="F44" s="224"/>
      <c r="G44" s="224"/>
      <c r="H44" s="224"/>
      <c r="I44" s="224"/>
      <c r="J44" s="224"/>
      <c r="K44" s="224"/>
    </row>
    <row r="45" spans="2:11" ht="10.5" customHeight="1" x14ac:dyDescent="0.25">
      <c r="C45" s="223"/>
      <c r="D45" s="223"/>
      <c r="E45" s="222"/>
      <c r="F45" s="221"/>
      <c r="G45" s="222"/>
      <c r="H45" s="221"/>
      <c r="I45" s="221"/>
      <c r="J45" s="221"/>
    </row>
    <row r="46" spans="2:11" x14ac:dyDescent="0.25">
      <c r="B46" s="80"/>
      <c r="C46" s="91" t="s">
        <v>48</v>
      </c>
      <c r="D46" s="91"/>
      <c r="E46" s="91"/>
      <c r="F46" s="91"/>
      <c r="G46" s="91"/>
      <c r="H46" s="91"/>
      <c r="I46" s="91"/>
      <c r="J46" s="91"/>
      <c r="K46" s="91"/>
    </row>
    <row r="47" spans="2:11" x14ac:dyDescent="0.25">
      <c r="B47" s="80"/>
      <c r="C47" s="90"/>
      <c r="D47" s="89"/>
      <c r="E47" s="82"/>
      <c r="F47" s="82"/>
      <c r="G47" s="80"/>
      <c r="H47" s="88"/>
      <c r="I47" s="89"/>
      <c r="J47" s="82"/>
      <c r="K47" s="82"/>
    </row>
    <row r="48" spans="2:11" x14ac:dyDescent="0.25">
      <c r="B48" s="80"/>
      <c r="C48" s="90"/>
      <c r="D48" s="68"/>
      <c r="E48" s="68"/>
      <c r="F48" s="82"/>
      <c r="G48" s="80"/>
      <c r="H48" s="69"/>
      <c r="I48" s="69"/>
      <c r="J48" s="82"/>
      <c r="K48" s="82"/>
    </row>
    <row r="49" spans="2:11" ht="15" customHeight="1" x14ac:dyDescent="0.25">
      <c r="B49" s="80"/>
      <c r="C49" s="86"/>
      <c r="D49" s="54"/>
      <c r="E49" s="54"/>
      <c r="F49" s="82"/>
      <c r="G49" s="82"/>
      <c r="H49" s="54"/>
      <c r="I49" s="54"/>
      <c r="J49" s="83"/>
      <c r="K49" s="82"/>
    </row>
    <row r="50" spans="2:11" ht="15" customHeight="1" x14ac:dyDescent="0.25">
      <c r="B50" s="80"/>
      <c r="C50" s="85"/>
      <c r="D50" s="53"/>
      <c r="E50" s="53"/>
      <c r="F50" s="84"/>
      <c r="G50" s="84"/>
      <c r="H50" s="53"/>
      <c r="I50" s="53"/>
      <c r="J50" s="83"/>
      <c r="K50" s="82"/>
    </row>
    <row r="51" spans="2:11" ht="30" customHeight="1" x14ac:dyDescent="0.25"/>
  </sheetData>
  <mergeCells count="39">
    <mergeCell ref="D35:E35"/>
    <mergeCell ref="D34:E34"/>
    <mergeCell ref="C43:E43"/>
    <mergeCell ref="C44:K44"/>
    <mergeCell ref="C46:K46"/>
    <mergeCell ref="D48:E48"/>
    <mergeCell ref="H48:I48"/>
    <mergeCell ref="C27:E27"/>
    <mergeCell ref="C28:E28"/>
    <mergeCell ref="D29:E29"/>
    <mergeCell ref="D30:E30"/>
    <mergeCell ref="D31:E31"/>
    <mergeCell ref="C33:E33"/>
    <mergeCell ref="C11:K11"/>
    <mergeCell ref="C9:E9"/>
    <mergeCell ref="C10:K10"/>
    <mergeCell ref="C19:E19"/>
    <mergeCell ref="C12:E12"/>
    <mergeCell ref="C41:E41"/>
    <mergeCell ref="D36:E36"/>
    <mergeCell ref="D37:E37"/>
    <mergeCell ref="C39:E39"/>
    <mergeCell ref="C25:E25"/>
    <mergeCell ref="D21:E21"/>
    <mergeCell ref="D22:E22"/>
    <mergeCell ref="D23:E23"/>
    <mergeCell ref="D2:I2"/>
    <mergeCell ref="D4:I4"/>
    <mergeCell ref="D5:I5"/>
    <mergeCell ref="C7:K7"/>
    <mergeCell ref="C8:K8"/>
    <mergeCell ref="D6:I6"/>
    <mergeCell ref="D3:I3"/>
    <mergeCell ref="C13:E13"/>
    <mergeCell ref="C14:E14"/>
    <mergeCell ref="D15:E15"/>
    <mergeCell ref="D16:E16"/>
    <mergeCell ref="D17:E17"/>
    <mergeCell ref="D20:E20"/>
  </mergeCells>
  <printOptions horizontalCentered="1" verticalCentered="1"/>
  <pageMargins left="0.31496062992125984" right="0.31496062992125984" top="0.35433070866141736" bottom="0.35433070866141736" header="0" footer="0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zoomScaleNormal="100" workbookViewId="0">
      <selection activeCell="C29" sqref="C29:D29"/>
    </sheetView>
  </sheetViews>
  <sheetFormatPr baseColWidth="10" defaultColWidth="0" defaultRowHeight="15" zeroHeight="1" x14ac:dyDescent="0.25"/>
  <cols>
    <col min="1" max="1" width="3.42578125" style="1" customWidth="1"/>
    <col min="2" max="2" width="3.7109375" style="1" customWidth="1"/>
    <col min="3" max="3" width="11.42578125" style="1" customWidth="1"/>
    <col min="4" max="4" width="58.5703125" style="1" customWidth="1"/>
    <col min="5" max="5" width="23.85546875" style="1" customWidth="1"/>
    <col min="6" max="6" width="20.5703125" style="1" customWidth="1"/>
    <col min="7" max="7" width="19.140625" style="1" customWidth="1"/>
    <col min="8" max="8" width="28.140625" style="1" customWidth="1"/>
    <col min="9" max="9" width="23.28515625" style="1" customWidth="1"/>
    <col min="10" max="10" width="4.5703125" style="1" customWidth="1"/>
    <col min="11" max="11" width="3" style="1" customWidth="1"/>
    <col min="12" max="16384" width="11.42578125" style="1" hidden="1"/>
  </cols>
  <sheetData>
    <row r="1" spans="2:10" ht="12" customHeight="1" x14ac:dyDescent="0.25">
      <c r="B1" s="2"/>
      <c r="C1" s="22"/>
      <c r="D1" s="2"/>
      <c r="E1" s="2"/>
      <c r="F1" s="2"/>
      <c r="G1" s="2"/>
      <c r="H1" s="2"/>
      <c r="I1" s="2"/>
      <c r="J1" s="2"/>
    </row>
    <row r="2" spans="2:10" x14ac:dyDescent="0.25">
      <c r="B2" s="2"/>
      <c r="C2" s="217"/>
      <c r="D2" s="215" t="s">
        <v>56</v>
      </c>
      <c r="E2" s="215"/>
      <c r="F2" s="215"/>
      <c r="G2" s="215"/>
      <c r="H2" s="215"/>
      <c r="I2" s="217"/>
      <c r="J2" s="217"/>
    </row>
    <row r="3" spans="2:10" x14ac:dyDescent="0.25">
      <c r="C3" s="217"/>
      <c r="D3" s="215" t="s">
        <v>58</v>
      </c>
      <c r="E3" s="215"/>
      <c r="F3" s="215"/>
      <c r="G3" s="215"/>
      <c r="H3" s="215"/>
      <c r="I3" s="217"/>
      <c r="J3" s="217"/>
    </row>
    <row r="4" spans="2:10" x14ac:dyDescent="0.25">
      <c r="C4" s="217"/>
      <c r="D4" s="215" t="s">
        <v>180</v>
      </c>
      <c r="E4" s="215"/>
      <c r="F4" s="215"/>
      <c r="G4" s="215"/>
      <c r="H4" s="215"/>
      <c r="I4" s="217"/>
      <c r="J4" s="217"/>
    </row>
    <row r="5" spans="2:10" ht="15.75" customHeight="1" x14ac:dyDescent="0.25">
      <c r="C5" s="217"/>
      <c r="D5" s="215" t="s">
        <v>126</v>
      </c>
      <c r="E5" s="215"/>
      <c r="F5" s="215"/>
      <c r="G5" s="215"/>
      <c r="H5" s="215"/>
      <c r="I5" s="217"/>
      <c r="J5" s="217"/>
    </row>
    <row r="6" spans="2:10" x14ac:dyDescent="0.25">
      <c r="B6" s="216"/>
      <c r="C6" s="7"/>
      <c r="D6" s="215" t="s">
        <v>179</v>
      </c>
      <c r="E6" s="215"/>
      <c r="F6" s="215"/>
      <c r="G6" s="215"/>
      <c r="H6" s="215"/>
      <c r="I6" s="213"/>
      <c r="J6" s="213"/>
    </row>
    <row r="7" spans="2:10" x14ac:dyDescent="0.25">
      <c r="B7" s="308"/>
      <c r="C7" s="307"/>
      <c r="D7" s="78"/>
      <c r="E7" s="78"/>
      <c r="F7" s="78"/>
      <c r="G7" s="78"/>
      <c r="H7" s="78"/>
      <c r="I7" s="306"/>
      <c r="J7" s="306"/>
    </row>
    <row r="8" spans="2:10" ht="6" customHeight="1" x14ac:dyDescent="0.25">
      <c r="B8" s="216"/>
      <c r="C8" s="216"/>
      <c r="D8" s="216" t="s">
        <v>130</v>
      </c>
      <c r="E8" s="216"/>
      <c r="F8" s="216"/>
      <c r="G8" s="216"/>
      <c r="H8" s="216"/>
      <c r="I8" s="216"/>
      <c r="J8" s="216"/>
    </row>
    <row r="9" spans="2:10" ht="6.75" customHeight="1" x14ac:dyDescent="0.25">
      <c r="B9" s="216"/>
      <c r="C9" s="216"/>
      <c r="D9" s="216"/>
      <c r="E9" s="216"/>
      <c r="F9" s="216"/>
      <c r="G9" s="216"/>
      <c r="H9" s="216"/>
      <c r="I9" s="216"/>
      <c r="J9" s="216"/>
    </row>
    <row r="10" spans="2:10" ht="48" x14ac:dyDescent="0.25">
      <c r="B10" s="305"/>
      <c r="C10" s="76" t="s">
        <v>2</v>
      </c>
      <c r="D10" s="76"/>
      <c r="E10" s="304" t="s">
        <v>75</v>
      </c>
      <c r="F10" s="304" t="s">
        <v>178</v>
      </c>
      <c r="G10" s="304" t="s">
        <v>177</v>
      </c>
      <c r="H10" s="304" t="s">
        <v>176</v>
      </c>
      <c r="I10" s="304" t="s">
        <v>175</v>
      </c>
      <c r="J10" s="303"/>
    </row>
    <row r="11" spans="2:10" x14ac:dyDescent="0.25">
      <c r="B11" s="302"/>
      <c r="C11" s="216"/>
      <c r="D11" s="216"/>
      <c r="E11" s="216"/>
      <c r="F11" s="216"/>
      <c r="G11" s="216"/>
      <c r="H11" s="216"/>
      <c r="I11" s="216"/>
      <c r="J11" s="301"/>
    </row>
    <row r="12" spans="2:10" x14ac:dyDescent="0.25">
      <c r="B12" s="162"/>
      <c r="C12" s="300"/>
      <c r="D12" s="66"/>
      <c r="E12" s="49"/>
      <c r="F12" s="299"/>
      <c r="G12" s="298"/>
      <c r="H12" s="297"/>
      <c r="I12" s="296"/>
      <c r="J12" s="277"/>
    </row>
    <row r="13" spans="2:10" ht="15" customHeight="1" thickBot="1" x14ac:dyDescent="0.3">
      <c r="B13" s="182"/>
      <c r="C13" s="295"/>
      <c r="D13" s="295"/>
      <c r="E13" s="294"/>
      <c r="F13" s="293"/>
      <c r="G13" s="293"/>
      <c r="H13" s="293"/>
      <c r="I13" s="293"/>
      <c r="J13" s="277"/>
    </row>
    <row r="14" spans="2:10" x14ac:dyDescent="0.25">
      <c r="B14" s="182"/>
      <c r="C14" s="286"/>
      <c r="D14" s="285"/>
      <c r="E14" s="278"/>
      <c r="F14" s="278"/>
      <c r="G14" s="278"/>
      <c r="H14" s="278"/>
      <c r="I14" s="278"/>
      <c r="J14" s="277"/>
    </row>
    <row r="15" spans="2:10" s="292" customFormat="1" x14ac:dyDescent="0.25">
      <c r="B15" s="182"/>
      <c r="C15" s="284" t="s">
        <v>174</v>
      </c>
      <c r="D15" s="284"/>
      <c r="E15" s="283">
        <f>SUM(E16:E18)</f>
        <v>863660970.65999997</v>
      </c>
      <c r="F15" s="283"/>
      <c r="G15" s="283"/>
      <c r="H15" s="283"/>
      <c r="I15" s="283">
        <f>SUM(E15:H15)</f>
        <v>863660970.65999997</v>
      </c>
      <c r="J15" s="277"/>
    </row>
    <row r="16" spans="2:10" x14ac:dyDescent="0.25">
      <c r="B16" s="162"/>
      <c r="C16" s="282" t="s">
        <v>173</v>
      </c>
      <c r="D16" s="282"/>
      <c r="E16" s="279">
        <v>1160792.51</v>
      </c>
      <c r="F16" s="280"/>
      <c r="G16" s="280"/>
      <c r="H16" s="279"/>
      <c r="I16" s="279">
        <f>SUM(E16:H16)</f>
        <v>1160792.51</v>
      </c>
      <c r="J16" s="277"/>
    </row>
    <row r="17" spans="2:10" x14ac:dyDescent="0.25">
      <c r="B17" s="162"/>
      <c r="C17" s="282" t="s">
        <v>74</v>
      </c>
      <c r="D17" s="282"/>
      <c r="E17" s="279">
        <v>862500178.14999998</v>
      </c>
      <c r="F17" s="280"/>
      <c r="G17" s="280"/>
      <c r="H17" s="279"/>
      <c r="I17" s="279">
        <f>SUM(E17:H17)</f>
        <v>862500178.14999998</v>
      </c>
      <c r="J17" s="277"/>
    </row>
    <row r="18" spans="2:10" x14ac:dyDescent="0.25">
      <c r="B18" s="162"/>
      <c r="C18" s="282" t="s">
        <v>168</v>
      </c>
      <c r="D18" s="282"/>
      <c r="E18" s="279">
        <v>0</v>
      </c>
      <c r="F18" s="280"/>
      <c r="G18" s="280"/>
      <c r="H18" s="279"/>
      <c r="I18" s="279">
        <f>SUM(E18:H18)</f>
        <v>0</v>
      </c>
      <c r="J18" s="277"/>
    </row>
    <row r="19" spans="2:10" x14ac:dyDescent="0.25">
      <c r="B19" s="182"/>
      <c r="C19" s="286"/>
      <c r="D19" s="285"/>
      <c r="E19" s="280"/>
      <c r="F19" s="280"/>
      <c r="G19" s="280"/>
      <c r="H19" s="278"/>
      <c r="I19" s="278"/>
      <c r="J19" s="277"/>
    </row>
    <row r="20" spans="2:10" ht="29.25" customHeight="1" x14ac:dyDescent="0.25">
      <c r="B20" s="182"/>
      <c r="C20" s="284" t="s">
        <v>172</v>
      </c>
      <c r="D20" s="284"/>
      <c r="E20" s="288"/>
      <c r="F20" s="283">
        <f>SUM(F22:F25)</f>
        <v>1535363386.54</v>
      </c>
      <c r="G20" s="283">
        <f>G21</f>
        <v>133023171.55</v>
      </c>
      <c r="H20" s="283"/>
      <c r="I20" s="283">
        <f>SUM(E20:H20)</f>
        <v>1668386558.0899999</v>
      </c>
      <c r="J20" s="277"/>
    </row>
    <row r="21" spans="2:10" x14ac:dyDescent="0.25">
      <c r="B21" s="162"/>
      <c r="C21" s="282" t="s">
        <v>166</v>
      </c>
      <c r="D21" s="282"/>
      <c r="E21" s="280"/>
      <c r="F21" s="280"/>
      <c r="G21" s="279">
        <v>133023171.55</v>
      </c>
      <c r="H21" s="279"/>
      <c r="I21" s="279">
        <f>SUM(E21:H21)</f>
        <v>133023171.55</v>
      </c>
      <c r="J21" s="277"/>
    </row>
    <row r="22" spans="2:10" x14ac:dyDescent="0.25">
      <c r="B22" s="162"/>
      <c r="C22" s="282" t="s">
        <v>70</v>
      </c>
      <c r="D22" s="282"/>
      <c r="E22" s="280"/>
      <c r="F22" s="279">
        <v>1532376073.8399999</v>
      </c>
      <c r="G22" s="279"/>
      <c r="H22" s="279"/>
      <c r="I22" s="279">
        <f>SUM(E22:H22)</f>
        <v>1532376073.8399999</v>
      </c>
      <c r="J22" s="277"/>
    </row>
    <row r="23" spans="2:10" x14ac:dyDescent="0.25">
      <c r="B23" s="162"/>
      <c r="C23" s="282" t="s">
        <v>165</v>
      </c>
      <c r="D23" s="282"/>
      <c r="E23" s="280"/>
      <c r="F23" s="279">
        <v>2987312.7</v>
      </c>
      <c r="G23" s="279"/>
      <c r="H23" s="279">
        <v>0</v>
      </c>
      <c r="I23" s="279">
        <f>SUM(E23:H23)</f>
        <v>2987312.7</v>
      </c>
      <c r="J23" s="277"/>
    </row>
    <row r="24" spans="2:10" x14ac:dyDescent="0.25">
      <c r="B24" s="162"/>
      <c r="C24" s="282" t="s">
        <v>68</v>
      </c>
      <c r="D24" s="282"/>
      <c r="E24" s="280"/>
      <c r="F24" s="279">
        <v>0</v>
      </c>
      <c r="G24" s="279"/>
      <c r="H24" s="279"/>
      <c r="I24" s="279">
        <f>SUM(E24:H24)</f>
        <v>0</v>
      </c>
      <c r="J24" s="277"/>
    </row>
    <row r="25" spans="2:10" ht="15" customHeight="1" x14ac:dyDescent="0.25">
      <c r="B25" s="162"/>
      <c r="C25" s="282" t="s">
        <v>67</v>
      </c>
      <c r="D25" s="282"/>
      <c r="E25" s="280"/>
      <c r="F25" s="279">
        <v>0</v>
      </c>
      <c r="G25" s="280"/>
      <c r="H25" s="279"/>
      <c r="I25" s="279">
        <f>SUM(E25:H25)</f>
        <v>0</v>
      </c>
      <c r="J25" s="277"/>
    </row>
    <row r="26" spans="2:10" ht="15" customHeight="1" x14ac:dyDescent="0.25">
      <c r="B26" s="162"/>
      <c r="C26" s="281"/>
      <c r="D26" s="281"/>
      <c r="E26" s="280"/>
      <c r="F26" s="279"/>
      <c r="G26" s="280"/>
      <c r="H26" s="283"/>
      <c r="I26" s="278"/>
      <c r="J26" s="277"/>
    </row>
    <row r="27" spans="2:10" ht="32.25" customHeight="1" x14ac:dyDescent="0.25">
      <c r="B27" s="162"/>
      <c r="C27" s="284" t="s">
        <v>171</v>
      </c>
      <c r="D27" s="284"/>
      <c r="E27" s="280"/>
      <c r="F27" s="279"/>
      <c r="G27" s="280"/>
      <c r="H27" s="283">
        <f>SUM(H28:H29)</f>
        <v>0</v>
      </c>
      <c r="I27" s="283">
        <f>SUM(E27:H27)</f>
        <v>0</v>
      </c>
      <c r="J27" s="277"/>
    </row>
    <row r="28" spans="2:10" x14ac:dyDescent="0.25">
      <c r="B28" s="162"/>
      <c r="C28" s="282" t="s">
        <v>163</v>
      </c>
      <c r="D28" s="282"/>
      <c r="E28" s="279"/>
      <c r="F28" s="280"/>
      <c r="G28" s="280"/>
      <c r="H28" s="279">
        <v>0</v>
      </c>
      <c r="I28" s="279">
        <f>SUM(E28:H28)</f>
        <v>0</v>
      </c>
      <c r="J28" s="277"/>
    </row>
    <row r="29" spans="2:10" x14ac:dyDescent="0.25">
      <c r="B29" s="162"/>
      <c r="C29" s="282" t="s">
        <v>64</v>
      </c>
      <c r="D29" s="282"/>
      <c r="E29" s="279"/>
      <c r="F29" s="280"/>
      <c r="G29" s="280"/>
      <c r="H29" s="279">
        <v>0</v>
      </c>
      <c r="I29" s="279">
        <f>SUM(E29:H29)</f>
        <v>0</v>
      </c>
      <c r="J29" s="277"/>
    </row>
    <row r="30" spans="2:10" x14ac:dyDescent="0.25">
      <c r="B30" s="182"/>
      <c r="C30" s="286"/>
      <c r="D30" s="285"/>
      <c r="E30" s="280"/>
      <c r="F30" s="278"/>
      <c r="G30" s="280"/>
      <c r="H30" s="280"/>
      <c r="I30" s="280"/>
      <c r="J30" s="277"/>
    </row>
    <row r="31" spans="2:10" ht="15.75" thickBot="1" x14ac:dyDescent="0.3">
      <c r="B31" s="182"/>
      <c r="C31" s="291" t="s">
        <v>170</v>
      </c>
      <c r="D31" s="291"/>
      <c r="E31" s="290">
        <f>E15</f>
        <v>863660970.65999997</v>
      </c>
      <c r="F31" s="290">
        <f>F20</f>
        <v>1535363386.54</v>
      </c>
      <c r="G31" s="290">
        <f>G20</f>
        <v>133023171.55</v>
      </c>
      <c r="H31" s="290">
        <f>H27</f>
        <v>0</v>
      </c>
      <c r="I31" s="290">
        <f>SUM(E31:H31)</f>
        <v>2532047528.75</v>
      </c>
      <c r="J31" s="277"/>
    </row>
    <row r="32" spans="2:10" x14ac:dyDescent="0.25">
      <c r="B32" s="162"/>
      <c r="C32" s="285"/>
      <c r="D32" s="289"/>
      <c r="E32" s="278"/>
      <c r="F32" s="280"/>
      <c r="G32" s="280"/>
      <c r="H32" s="278"/>
      <c r="I32" s="278"/>
      <c r="J32" s="277"/>
    </row>
    <row r="33" spans="2:10" x14ac:dyDescent="0.25">
      <c r="B33" s="182"/>
      <c r="C33" s="284" t="s">
        <v>169</v>
      </c>
      <c r="D33" s="284"/>
      <c r="E33" s="283">
        <f>SUM(E34:E36)</f>
        <v>229952651.58000004</v>
      </c>
      <c r="F33" s="288"/>
      <c r="G33" s="288"/>
      <c r="H33" s="283"/>
      <c r="I33" s="283">
        <f>SUM(E33:H33)</f>
        <v>229952651.58000004</v>
      </c>
      <c r="J33" s="277"/>
    </row>
    <row r="34" spans="2:10" x14ac:dyDescent="0.25">
      <c r="B34" s="162"/>
      <c r="C34" s="282" t="s">
        <v>28</v>
      </c>
      <c r="D34" s="282"/>
      <c r="E34" s="279">
        <v>0</v>
      </c>
      <c r="F34" s="280"/>
      <c r="G34" s="280"/>
      <c r="H34" s="279"/>
      <c r="I34" s="279">
        <f>SUM(E34:H34)</f>
        <v>0</v>
      </c>
      <c r="J34" s="277"/>
    </row>
    <row r="35" spans="2:10" x14ac:dyDescent="0.25">
      <c r="B35" s="162"/>
      <c r="C35" s="282" t="s">
        <v>74</v>
      </c>
      <c r="D35" s="282"/>
      <c r="E35" s="287">
        <v>229952651.58000004</v>
      </c>
      <c r="F35" s="280"/>
      <c r="G35" s="280"/>
      <c r="H35" s="279"/>
      <c r="I35" s="279">
        <f>SUM(E35:H35)</f>
        <v>229952651.58000004</v>
      </c>
      <c r="J35" s="277"/>
    </row>
    <row r="36" spans="2:10" x14ac:dyDescent="0.25">
      <c r="B36" s="162"/>
      <c r="C36" s="282" t="s">
        <v>168</v>
      </c>
      <c r="D36" s="282"/>
      <c r="E36" s="279">
        <v>0</v>
      </c>
      <c r="F36" s="280"/>
      <c r="G36" s="280"/>
      <c r="H36" s="279"/>
      <c r="I36" s="279">
        <f>SUM(E36:H36)</f>
        <v>0</v>
      </c>
      <c r="J36" s="277"/>
    </row>
    <row r="37" spans="2:10" x14ac:dyDescent="0.25">
      <c r="B37" s="182"/>
      <c r="C37" s="286"/>
      <c r="D37" s="285"/>
      <c r="E37" s="278"/>
      <c r="F37" s="280"/>
      <c r="G37" s="280"/>
      <c r="H37" s="278"/>
      <c r="I37" s="278"/>
      <c r="J37" s="277"/>
    </row>
    <row r="38" spans="2:10" ht="30.75" customHeight="1" x14ac:dyDescent="0.25">
      <c r="B38" s="182" t="s">
        <v>130</v>
      </c>
      <c r="C38" s="284" t="s">
        <v>167</v>
      </c>
      <c r="D38" s="284"/>
      <c r="E38" s="283"/>
      <c r="F38" s="283">
        <f>F40</f>
        <v>22108024.210000001</v>
      </c>
      <c r="G38" s="283">
        <f>SUM(G39:G43)</f>
        <v>-3214277.4299999764</v>
      </c>
      <c r="H38" s="283"/>
      <c r="I38" s="283">
        <f>SUM(E38:H38)</f>
        <v>18893746.780000024</v>
      </c>
      <c r="J38" s="277"/>
    </row>
    <row r="39" spans="2:10" x14ac:dyDescent="0.25">
      <c r="B39" s="162"/>
      <c r="C39" s="282" t="s">
        <v>166</v>
      </c>
      <c r="D39" s="282"/>
      <c r="E39" s="280"/>
      <c r="F39" s="279"/>
      <c r="G39" s="279">
        <v>127299817.89</v>
      </c>
      <c r="H39" s="279"/>
      <c r="I39" s="279">
        <f>SUM(E39:H39)</f>
        <v>127299817.89</v>
      </c>
      <c r="J39" s="277"/>
    </row>
    <row r="40" spans="2:10" x14ac:dyDescent="0.25">
      <c r="B40" s="162"/>
      <c r="C40" s="282" t="s">
        <v>70</v>
      </c>
      <c r="D40" s="282"/>
      <c r="E40" s="280"/>
      <c r="F40" s="279">
        <v>22108024.210000001</v>
      </c>
      <c r="G40" s="279">
        <f>-G21</f>
        <v>-133023171.55</v>
      </c>
      <c r="H40" s="279"/>
      <c r="I40" s="279">
        <f>SUM(E40:H40)</f>
        <v>-110915147.34</v>
      </c>
      <c r="J40" s="277"/>
    </row>
    <row r="41" spans="2:10" x14ac:dyDescent="0.25">
      <c r="B41" s="162"/>
      <c r="C41" s="282" t="s">
        <v>165</v>
      </c>
      <c r="D41" s="282"/>
      <c r="E41" s="280"/>
      <c r="F41" s="279">
        <v>0</v>
      </c>
      <c r="G41" s="279">
        <v>2509076.23000002</v>
      </c>
      <c r="H41" s="279">
        <v>0</v>
      </c>
      <c r="I41" s="279">
        <f>SUM(E41:H41)</f>
        <v>2509076.23000002</v>
      </c>
      <c r="J41" s="277"/>
    </row>
    <row r="42" spans="2:10" x14ac:dyDescent="0.25">
      <c r="B42" s="162"/>
      <c r="C42" s="282" t="s">
        <v>68</v>
      </c>
      <c r="D42" s="282"/>
      <c r="E42" s="280"/>
      <c r="F42" s="279">
        <v>0</v>
      </c>
      <c r="G42" s="279">
        <v>0</v>
      </c>
      <c r="H42" s="279"/>
      <c r="I42" s="279">
        <f>SUM(E42:H42)</f>
        <v>0</v>
      </c>
      <c r="J42" s="277"/>
    </row>
    <row r="43" spans="2:10" x14ac:dyDescent="0.25">
      <c r="B43" s="162"/>
      <c r="C43" s="282" t="s">
        <v>67</v>
      </c>
      <c r="D43" s="282"/>
      <c r="E43" s="280"/>
      <c r="F43" s="279"/>
      <c r="G43" s="279">
        <v>0</v>
      </c>
      <c r="H43" s="279"/>
      <c r="I43" s="279">
        <f>SUM(E43:H43)</f>
        <v>0</v>
      </c>
      <c r="J43" s="277"/>
    </row>
    <row r="44" spans="2:10" x14ac:dyDescent="0.25">
      <c r="B44" s="162"/>
      <c r="C44" s="281"/>
      <c r="D44" s="281"/>
      <c r="E44" s="280"/>
      <c r="F44" s="279"/>
      <c r="G44" s="280"/>
      <c r="H44" s="279"/>
      <c r="I44" s="278"/>
      <c r="J44" s="277"/>
    </row>
    <row r="45" spans="2:10" ht="36.75" customHeight="1" x14ac:dyDescent="0.25">
      <c r="B45" s="162"/>
      <c r="C45" s="284" t="s">
        <v>164</v>
      </c>
      <c r="D45" s="284"/>
      <c r="E45" s="280"/>
      <c r="F45" s="279"/>
      <c r="G45" s="280"/>
      <c r="H45" s="283">
        <f>SUM(H46:H47)</f>
        <v>0</v>
      </c>
      <c r="I45" s="283">
        <f>SUM(E45:H45)</f>
        <v>0</v>
      </c>
      <c r="J45" s="277"/>
    </row>
    <row r="46" spans="2:10" x14ac:dyDescent="0.25">
      <c r="B46" s="162"/>
      <c r="C46" s="282" t="s">
        <v>163</v>
      </c>
      <c r="D46" s="282"/>
      <c r="E46" s="279"/>
      <c r="F46" s="280"/>
      <c r="G46" s="280"/>
      <c r="H46" s="279">
        <v>0</v>
      </c>
      <c r="I46" s="279">
        <f>SUM(E46:H46)</f>
        <v>0</v>
      </c>
      <c r="J46" s="277"/>
    </row>
    <row r="47" spans="2:10" x14ac:dyDescent="0.25">
      <c r="B47" s="162"/>
      <c r="C47" s="282" t="s">
        <v>64</v>
      </c>
      <c r="D47" s="282"/>
      <c r="E47" s="279"/>
      <c r="F47" s="280"/>
      <c r="G47" s="280"/>
      <c r="H47" s="279">
        <v>0</v>
      </c>
      <c r="I47" s="279">
        <f>SUM(E47:H47)</f>
        <v>0</v>
      </c>
      <c r="J47" s="277"/>
    </row>
    <row r="48" spans="2:10" x14ac:dyDescent="0.25">
      <c r="B48" s="162"/>
      <c r="C48" s="281"/>
      <c r="D48" s="281"/>
      <c r="E48" s="279"/>
      <c r="F48" s="280"/>
      <c r="G48" s="280"/>
      <c r="H48" s="279"/>
      <c r="I48" s="278"/>
      <c r="J48" s="277"/>
    </row>
    <row r="49" spans="2:11" x14ac:dyDescent="0.25">
      <c r="B49" s="276"/>
      <c r="C49" s="275" t="s">
        <v>162</v>
      </c>
      <c r="D49" s="275"/>
      <c r="E49" s="274">
        <f>E31+E33</f>
        <v>1093613622.24</v>
      </c>
      <c r="F49" s="274">
        <f>F31+F38</f>
        <v>1557471410.75</v>
      </c>
      <c r="G49" s="274">
        <f>G31+G38</f>
        <v>129808894.12000002</v>
      </c>
      <c r="H49" s="274">
        <f>H31+H45</f>
        <v>0</v>
      </c>
      <c r="I49" s="274">
        <f>SUM(E49:H49)</f>
        <v>2780893927.1099997</v>
      </c>
      <c r="J49" s="273"/>
    </row>
    <row r="50" spans="2:11" x14ac:dyDescent="0.25">
      <c r="B50" s="272"/>
      <c r="C50" s="272"/>
      <c r="D50" s="272"/>
      <c r="E50" s="272"/>
      <c r="F50" s="272"/>
      <c r="G50" s="272"/>
      <c r="H50" s="272"/>
      <c r="I50" s="272"/>
      <c r="J50" s="271"/>
    </row>
    <row r="51" spans="2:11" x14ac:dyDescent="0.25">
      <c r="E51" s="270"/>
      <c r="F51" s="270"/>
      <c r="J51" s="66"/>
    </row>
    <row r="52" spans="2:11" x14ac:dyDescent="0.25">
      <c r="B52" s="2"/>
      <c r="C52" s="74" t="s">
        <v>48</v>
      </c>
      <c r="D52" s="74"/>
      <c r="E52" s="74"/>
      <c r="F52" s="74"/>
      <c r="G52" s="74"/>
      <c r="H52" s="74"/>
      <c r="I52" s="74"/>
      <c r="J52" s="74"/>
      <c r="K52" s="28"/>
    </row>
    <row r="53" spans="2:11" x14ac:dyDescent="0.25">
      <c r="B53" s="2"/>
      <c r="C53" s="28"/>
      <c r="D53" s="44"/>
      <c r="E53" s="45"/>
      <c r="F53" s="45"/>
      <c r="G53" s="2"/>
      <c r="H53" s="46"/>
      <c r="I53" s="44"/>
      <c r="J53" s="45"/>
      <c r="K53" s="45"/>
    </row>
    <row r="54" spans="2:11" x14ac:dyDescent="0.25">
      <c r="B54" s="2"/>
      <c r="C54" s="28"/>
      <c r="D54" s="68"/>
      <c r="E54" s="68"/>
      <c r="F54" s="45"/>
      <c r="G54" s="2"/>
      <c r="H54" s="69"/>
      <c r="I54" s="69"/>
      <c r="J54" s="45"/>
      <c r="K54" s="45"/>
    </row>
    <row r="55" spans="2:11" ht="15" customHeight="1" x14ac:dyDescent="0.25">
      <c r="B55" s="2"/>
      <c r="C55" s="48"/>
      <c r="D55" s="54"/>
      <c r="E55" s="54"/>
      <c r="F55" s="45"/>
      <c r="G55" s="45"/>
      <c r="H55" s="54"/>
      <c r="I55" s="54"/>
      <c r="J55" s="49"/>
      <c r="K55" s="45"/>
    </row>
    <row r="56" spans="2:11" ht="15" customHeight="1" x14ac:dyDescent="0.25">
      <c r="B56" s="2"/>
      <c r="C56" s="50"/>
      <c r="D56" s="53"/>
      <c r="E56" s="53"/>
      <c r="F56" s="51"/>
      <c r="G56" s="51"/>
      <c r="H56" s="53"/>
      <c r="I56" s="53"/>
      <c r="J56" s="49"/>
      <c r="K56" s="45"/>
    </row>
    <row r="57" spans="2:11" ht="30" customHeight="1" x14ac:dyDescent="0.25"/>
    <row r="58" spans="2:11" x14ac:dyDescent="0.25"/>
    <row r="59" spans="2:11" x14ac:dyDescent="0.25"/>
    <row r="60" spans="2:11" x14ac:dyDescent="0.25"/>
    <row r="61" spans="2:11" x14ac:dyDescent="0.25"/>
    <row r="62" spans="2:11" x14ac:dyDescent="0.25"/>
  </sheetData>
  <mergeCells count="39">
    <mergeCell ref="C27:D27"/>
    <mergeCell ref="C28:D28"/>
    <mergeCell ref="C29:D29"/>
    <mergeCell ref="C23:D23"/>
    <mergeCell ref="C24:D24"/>
    <mergeCell ref="C52:J52"/>
    <mergeCell ref="D54:E54"/>
    <mergeCell ref="H54:I54"/>
    <mergeCell ref="C13:D13"/>
    <mergeCell ref="C15:D15"/>
    <mergeCell ref="C16:D16"/>
    <mergeCell ref="C42:D42"/>
    <mergeCell ref="C33:D33"/>
    <mergeCell ref="C34:D34"/>
    <mergeCell ref="C35:D35"/>
    <mergeCell ref="C10:D10"/>
    <mergeCell ref="C25:D25"/>
    <mergeCell ref="C17:D17"/>
    <mergeCell ref="C18:D18"/>
    <mergeCell ref="C20:D20"/>
    <mergeCell ref="C21:D21"/>
    <mergeCell ref="D6:H6"/>
    <mergeCell ref="D3:H3"/>
    <mergeCell ref="C49:D49"/>
    <mergeCell ref="D2:H2"/>
    <mergeCell ref="D4:H4"/>
    <mergeCell ref="C40:D40"/>
    <mergeCell ref="C41:D41"/>
    <mergeCell ref="C22:D22"/>
    <mergeCell ref="D5:H5"/>
    <mergeCell ref="D7:H7"/>
    <mergeCell ref="C31:D31"/>
    <mergeCell ref="C45:D45"/>
    <mergeCell ref="C46:D46"/>
    <mergeCell ref="C47:D47"/>
    <mergeCell ref="C38:D38"/>
    <mergeCell ref="C39:D39"/>
    <mergeCell ref="C43:D43"/>
    <mergeCell ref="C36:D36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workbookViewId="0">
      <selection activeCell="D38" sqref="D38:F38"/>
    </sheetView>
  </sheetViews>
  <sheetFormatPr baseColWidth="10" defaultColWidth="0" defaultRowHeight="12" zeroHeight="1" x14ac:dyDescent="0.2"/>
  <cols>
    <col min="1" max="1" width="3.42578125" style="8" customWidth="1"/>
    <col min="2" max="3" width="3.7109375" style="8" customWidth="1"/>
    <col min="4" max="4" width="24" style="8" customWidth="1"/>
    <col min="5" max="5" width="22.85546875" style="8" customWidth="1"/>
    <col min="6" max="6" width="20.140625" style="8" customWidth="1"/>
    <col min="7" max="8" width="18.7109375" style="22" customWidth="1"/>
    <col min="9" max="9" width="7.7109375" style="8" customWidth="1"/>
    <col min="10" max="11" width="3.7109375" style="193" customWidth="1"/>
    <col min="12" max="16" width="18.7109375" style="193" customWidth="1"/>
    <col min="17" max="17" width="1.85546875" style="193" customWidth="1"/>
    <col min="18" max="18" width="3" style="193" customWidth="1"/>
    <col min="19" max="16384" width="0" style="193" hidden="1"/>
  </cols>
  <sheetData>
    <row r="1" spans="1:17" x14ac:dyDescent="0.2"/>
    <row r="2" spans="1:17" s="2" customFormat="1" x14ac:dyDescent="0.2">
      <c r="B2" s="3"/>
      <c r="C2" s="3"/>
      <c r="D2" s="3"/>
      <c r="E2" s="77" t="s">
        <v>56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3"/>
      <c r="Q2" s="3"/>
    </row>
    <row r="3" spans="1:17" x14ac:dyDescent="0.2">
      <c r="B3" s="3"/>
      <c r="C3" s="3"/>
      <c r="D3" s="3"/>
      <c r="E3" s="77" t="s">
        <v>58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  <c r="Q3" s="3"/>
    </row>
    <row r="4" spans="1:17" x14ac:dyDescent="0.2">
      <c r="B4" s="3"/>
      <c r="C4" s="3"/>
      <c r="D4" s="3"/>
      <c r="E4" s="77" t="s">
        <v>206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3"/>
      <c r="Q4" s="3"/>
    </row>
    <row r="5" spans="1:17" x14ac:dyDescent="0.2">
      <c r="B5" s="3"/>
      <c r="C5" s="3"/>
      <c r="D5" s="3"/>
      <c r="E5" s="77" t="s">
        <v>57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3"/>
      <c r="Q5" s="3"/>
    </row>
    <row r="6" spans="1:17" x14ac:dyDescent="0.2">
      <c r="C6" s="164"/>
      <c r="D6" s="338"/>
      <c r="E6" s="77" t="s">
        <v>1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2"/>
      <c r="Q6" s="2"/>
    </row>
    <row r="7" spans="1:17" s="2" customFormat="1" x14ac:dyDescent="0.2">
      <c r="A7" s="343"/>
      <c r="B7" s="217"/>
      <c r="C7" s="217"/>
      <c r="D7" s="217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214"/>
    </row>
    <row r="8" spans="1:17" s="2" customFormat="1" x14ac:dyDescent="0.2">
      <c r="A8" s="8"/>
      <c r="B8" s="164"/>
      <c r="C8" s="164"/>
      <c r="D8" s="338"/>
      <c r="E8" s="164"/>
      <c r="F8" s="164"/>
      <c r="G8" s="341"/>
      <c r="H8" s="341"/>
      <c r="I8" s="338"/>
    </row>
    <row r="9" spans="1:17" s="2" customFormat="1" x14ac:dyDescent="0.2">
      <c r="A9" s="8"/>
      <c r="B9" s="8"/>
      <c r="C9" s="340"/>
      <c r="D9" s="338"/>
      <c r="E9" s="340"/>
      <c r="F9" s="340"/>
      <c r="G9" s="339"/>
      <c r="H9" s="339"/>
      <c r="I9" s="338"/>
    </row>
    <row r="10" spans="1:17" s="2" customFormat="1" x14ac:dyDescent="0.2">
      <c r="A10" s="337"/>
      <c r="B10" s="336" t="s">
        <v>2</v>
      </c>
      <c r="C10" s="334"/>
      <c r="D10" s="334"/>
      <c r="E10" s="334"/>
      <c r="F10" s="64"/>
      <c r="G10" s="13">
        <v>2020</v>
      </c>
      <c r="H10" s="13">
        <v>2019</v>
      </c>
      <c r="I10" s="335"/>
      <c r="J10" s="334" t="s">
        <v>2</v>
      </c>
      <c r="K10" s="334"/>
      <c r="L10" s="334"/>
      <c r="M10" s="334"/>
      <c r="N10" s="64"/>
      <c r="O10" s="13">
        <v>2020</v>
      </c>
      <c r="P10" s="13">
        <v>2019</v>
      </c>
      <c r="Q10" s="333"/>
    </row>
    <row r="11" spans="1:17" s="2" customFormat="1" x14ac:dyDescent="0.2">
      <c r="A11" s="8"/>
      <c r="B11" s="16"/>
      <c r="C11" s="8"/>
      <c r="D11" s="17"/>
      <c r="E11" s="17"/>
      <c r="F11" s="17"/>
      <c r="G11" s="311"/>
      <c r="H11" s="311"/>
      <c r="I11" s="8"/>
      <c r="Q11" s="19"/>
    </row>
    <row r="12" spans="1:17" s="2" customFormat="1" x14ac:dyDescent="0.2">
      <c r="A12" s="22"/>
      <c r="B12" s="162"/>
      <c r="C12" s="161"/>
      <c r="D12" s="161"/>
      <c r="E12" s="161"/>
      <c r="F12" s="161"/>
      <c r="G12" s="311"/>
      <c r="H12" s="311"/>
      <c r="I12" s="22"/>
      <c r="Q12" s="19"/>
    </row>
    <row r="13" spans="1:17" x14ac:dyDescent="0.2">
      <c r="A13" s="22"/>
      <c r="B13" s="332" t="s">
        <v>205</v>
      </c>
      <c r="C13" s="325"/>
      <c r="D13" s="325"/>
      <c r="E13" s="325"/>
      <c r="F13" s="325"/>
      <c r="G13" s="311"/>
      <c r="H13" s="311"/>
      <c r="I13" s="22"/>
      <c r="J13" s="325" t="s">
        <v>204</v>
      </c>
      <c r="K13" s="325"/>
      <c r="L13" s="325"/>
      <c r="M13" s="325"/>
      <c r="N13" s="325"/>
      <c r="O13" s="310"/>
      <c r="P13" s="310"/>
      <c r="Q13" s="19"/>
    </row>
    <row r="14" spans="1:17" x14ac:dyDescent="0.2">
      <c r="A14" s="22"/>
      <c r="B14" s="162"/>
      <c r="C14" s="161"/>
      <c r="D14" s="22"/>
      <c r="E14" s="161"/>
      <c r="F14" s="161"/>
      <c r="G14" s="311"/>
      <c r="H14" s="311"/>
      <c r="I14" s="22"/>
      <c r="J14" s="22"/>
      <c r="K14" s="161"/>
      <c r="L14" s="161"/>
      <c r="M14" s="161"/>
      <c r="N14" s="161"/>
      <c r="O14" s="310"/>
      <c r="P14" s="310"/>
      <c r="Q14" s="19"/>
    </row>
    <row r="15" spans="1:17" x14ac:dyDescent="0.2">
      <c r="A15" s="22"/>
      <c r="B15" s="162"/>
      <c r="C15" s="325" t="s">
        <v>125</v>
      </c>
      <c r="D15" s="325"/>
      <c r="E15" s="325"/>
      <c r="F15" s="325"/>
      <c r="G15" s="326">
        <f>SUM(G16:G25)</f>
        <v>1550945683.47</v>
      </c>
      <c r="H15" s="326">
        <f>SUM(H16:H25)</f>
        <v>1484133900.8800001</v>
      </c>
      <c r="I15" s="22"/>
      <c r="J15" s="22"/>
      <c r="K15" s="325" t="s">
        <v>125</v>
      </c>
      <c r="L15" s="325"/>
      <c r="M15" s="325"/>
      <c r="N15" s="325"/>
      <c r="O15" s="326">
        <f>SUM(O16:O18)</f>
        <v>47504292.719999999</v>
      </c>
      <c r="P15" s="326">
        <f>SUM(P16:P18)</f>
        <v>56914138</v>
      </c>
      <c r="Q15" s="19"/>
    </row>
    <row r="16" spans="1:17" x14ac:dyDescent="0.2">
      <c r="A16" s="22"/>
      <c r="B16" s="162"/>
      <c r="C16" s="161"/>
      <c r="D16" s="328" t="s">
        <v>7</v>
      </c>
      <c r="E16" s="328"/>
      <c r="F16" s="328"/>
      <c r="G16" s="327">
        <v>632129551.84000003</v>
      </c>
      <c r="H16" s="327">
        <v>622860401.91999996</v>
      </c>
      <c r="I16" s="22"/>
      <c r="J16" s="22"/>
      <c r="K16" s="2"/>
      <c r="L16" s="329" t="s">
        <v>91</v>
      </c>
      <c r="M16" s="329"/>
      <c r="N16" s="329"/>
      <c r="O16" s="327">
        <v>0</v>
      </c>
      <c r="P16" s="327">
        <v>0</v>
      </c>
      <c r="Q16" s="19"/>
    </row>
    <row r="17" spans="1:17" x14ac:dyDescent="0.2">
      <c r="A17" s="22"/>
      <c r="B17" s="162"/>
      <c r="C17" s="161"/>
      <c r="D17" s="328" t="s">
        <v>59</v>
      </c>
      <c r="E17" s="328"/>
      <c r="F17" s="328"/>
      <c r="G17" s="327">
        <v>0</v>
      </c>
      <c r="H17" s="327">
        <v>0</v>
      </c>
      <c r="I17" s="22"/>
      <c r="J17" s="22"/>
      <c r="K17" s="2"/>
      <c r="L17" s="329" t="s">
        <v>89</v>
      </c>
      <c r="M17" s="329"/>
      <c r="N17" s="329"/>
      <c r="O17" s="327">
        <v>0</v>
      </c>
      <c r="P17" s="327">
        <v>0</v>
      </c>
      <c r="Q17" s="19"/>
    </row>
    <row r="18" spans="1:17" x14ac:dyDescent="0.2">
      <c r="A18" s="22"/>
      <c r="B18" s="162"/>
      <c r="C18" s="331"/>
      <c r="D18" s="328" t="s">
        <v>203</v>
      </c>
      <c r="E18" s="328"/>
      <c r="F18" s="328"/>
      <c r="G18" s="327">
        <v>0</v>
      </c>
      <c r="H18" s="327">
        <v>0</v>
      </c>
      <c r="I18" s="22"/>
      <c r="J18" s="22"/>
      <c r="K18" s="311"/>
      <c r="L18" s="329" t="s">
        <v>202</v>
      </c>
      <c r="M18" s="329"/>
      <c r="N18" s="329"/>
      <c r="O18" s="327">
        <v>47504292.719999999</v>
      </c>
      <c r="P18" s="327">
        <v>56914138</v>
      </c>
      <c r="Q18" s="19"/>
    </row>
    <row r="19" spans="1:17" x14ac:dyDescent="0.2">
      <c r="A19" s="22"/>
      <c r="B19" s="162"/>
      <c r="C19" s="331"/>
      <c r="D19" s="328" t="s">
        <v>11</v>
      </c>
      <c r="E19" s="328"/>
      <c r="F19" s="328"/>
      <c r="G19" s="327">
        <v>170182087.22999999</v>
      </c>
      <c r="H19" s="327">
        <v>147208163.59999999</v>
      </c>
      <c r="I19" s="22"/>
      <c r="J19" s="22"/>
      <c r="K19" s="311"/>
      <c r="L19" s="2"/>
      <c r="M19" s="2"/>
      <c r="N19" s="2"/>
      <c r="O19" s="2"/>
      <c r="P19" s="2"/>
      <c r="Q19" s="19"/>
    </row>
    <row r="20" spans="1:17" x14ac:dyDescent="0.2">
      <c r="A20" s="22"/>
      <c r="B20" s="162"/>
      <c r="C20" s="331"/>
      <c r="D20" s="328" t="s">
        <v>52</v>
      </c>
      <c r="E20" s="328"/>
      <c r="F20" s="328"/>
      <c r="G20" s="327">
        <v>20680815.350000001</v>
      </c>
      <c r="H20" s="327">
        <v>31652342.989999998</v>
      </c>
      <c r="I20" s="22"/>
      <c r="J20" s="22"/>
      <c r="K20" s="325" t="s">
        <v>124</v>
      </c>
      <c r="L20" s="325"/>
      <c r="M20" s="325"/>
      <c r="N20" s="325"/>
      <c r="O20" s="326">
        <f>SUM(O21:O23)</f>
        <v>329803665.43000007</v>
      </c>
      <c r="P20" s="326">
        <f>SUM(P21:P23)</f>
        <v>367447322.89000022</v>
      </c>
      <c r="Q20" s="19"/>
    </row>
    <row r="21" spans="1:17" ht="12" customHeight="1" x14ac:dyDescent="0.2">
      <c r="A21" s="22"/>
      <c r="B21" s="162"/>
      <c r="C21" s="331"/>
      <c r="D21" s="328" t="s">
        <v>53</v>
      </c>
      <c r="E21" s="328"/>
      <c r="F21" s="328"/>
      <c r="G21" s="327">
        <v>29004303.559999999</v>
      </c>
      <c r="H21" s="327">
        <v>48606826.469999999</v>
      </c>
      <c r="I21" s="22"/>
      <c r="J21" s="22"/>
      <c r="K21" s="311"/>
      <c r="L21" s="329" t="s">
        <v>91</v>
      </c>
      <c r="M21" s="329"/>
      <c r="N21" s="329"/>
      <c r="O21" s="327">
        <v>239443596.27000001</v>
      </c>
      <c r="P21" s="327">
        <v>90568244.049999997</v>
      </c>
      <c r="Q21" s="19"/>
    </row>
    <row r="22" spans="1:17" ht="12" customHeight="1" x14ac:dyDescent="0.2">
      <c r="A22" s="22"/>
      <c r="B22" s="162"/>
      <c r="C22" s="331"/>
      <c r="D22" s="328" t="s">
        <v>201</v>
      </c>
      <c r="E22" s="328"/>
      <c r="F22" s="328"/>
      <c r="G22" s="327">
        <v>0</v>
      </c>
      <c r="H22" s="327">
        <v>85820847.780000001</v>
      </c>
      <c r="I22" s="22"/>
      <c r="J22" s="22"/>
      <c r="K22" s="161"/>
      <c r="L22" s="329" t="s">
        <v>89</v>
      </c>
      <c r="M22" s="329"/>
      <c r="N22" s="329"/>
      <c r="O22" s="327">
        <v>13225906.67</v>
      </c>
      <c r="P22" s="327">
        <v>52123974.090000004</v>
      </c>
      <c r="Q22" s="19"/>
    </row>
    <row r="23" spans="1:17" ht="26.25" customHeight="1" x14ac:dyDescent="0.2">
      <c r="A23" s="22"/>
      <c r="B23" s="162"/>
      <c r="C23" s="331"/>
      <c r="D23" s="328" t="s">
        <v>200</v>
      </c>
      <c r="E23" s="328"/>
      <c r="F23" s="328"/>
      <c r="G23" s="327">
        <v>617496191.48000002</v>
      </c>
      <c r="H23" s="327">
        <v>547985318.12</v>
      </c>
      <c r="I23" s="22"/>
      <c r="J23" s="22"/>
      <c r="K23" s="2"/>
      <c r="L23" s="329" t="s">
        <v>199</v>
      </c>
      <c r="M23" s="329"/>
      <c r="N23" s="329"/>
      <c r="O23" s="327">
        <v>77134162.490000099</v>
      </c>
      <c r="P23" s="327">
        <v>224755104.75000024</v>
      </c>
      <c r="Q23" s="19"/>
    </row>
    <row r="24" spans="1:17" ht="26.25" customHeight="1" x14ac:dyDescent="0.2">
      <c r="A24" s="22"/>
      <c r="B24" s="162"/>
      <c r="C24" s="331"/>
      <c r="D24" s="328" t="s">
        <v>51</v>
      </c>
      <c r="E24" s="328"/>
      <c r="F24" s="328"/>
      <c r="G24" s="327">
        <v>0</v>
      </c>
      <c r="H24" s="327">
        <v>0</v>
      </c>
      <c r="I24" s="22"/>
      <c r="J24" s="22"/>
      <c r="K24" s="325" t="s">
        <v>198</v>
      </c>
      <c r="L24" s="325"/>
      <c r="M24" s="325"/>
      <c r="N24" s="325"/>
      <c r="O24" s="326">
        <f>O15-O20</f>
        <v>-282299372.71000004</v>
      </c>
      <c r="P24" s="326">
        <f>P15-P20</f>
        <v>-310533184.89000022</v>
      </c>
      <c r="Q24" s="19"/>
    </row>
    <row r="25" spans="1:17" ht="12" customHeight="1" x14ac:dyDescent="0.2">
      <c r="A25" s="22"/>
      <c r="B25" s="162"/>
      <c r="C25" s="161"/>
      <c r="D25" s="328" t="s">
        <v>197</v>
      </c>
      <c r="E25" s="328"/>
      <c r="F25" s="328"/>
      <c r="G25" s="327">
        <v>81452734.010000005</v>
      </c>
      <c r="H25" s="327">
        <v>0</v>
      </c>
      <c r="I25" s="22"/>
      <c r="J25" s="22"/>
      <c r="K25" s="2"/>
      <c r="L25" s="2"/>
      <c r="M25" s="2"/>
      <c r="N25" s="2"/>
      <c r="O25" s="2"/>
      <c r="P25" s="2"/>
      <c r="Q25" s="19"/>
    </row>
    <row r="26" spans="1:17" ht="12" customHeight="1" x14ac:dyDescent="0.25">
      <c r="A26" s="22"/>
      <c r="B26" s="162"/>
      <c r="C26" s="161"/>
      <c r="D26" s="1"/>
      <c r="E26" s="330"/>
      <c r="F26" s="185"/>
      <c r="G26" s="327"/>
      <c r="H26" s="327"/>
      <c r="I26" s="22"/>
      <c r="J26" s="22"/>
      <c r="K26" s="2"/>
      <c r="L26" s="2"/>
      <c r="M26" s="2"/>
      <c r="N26" s="2"/>
      <c r="O26" s="2"/>
      <c r="P26" s="2"/>
      <c r="Q26" s="19"/>
    </row>
    <row r="27" spans="1:17" x14ac:dyDescent="0.2">
      <c r="A27" s="22"/>
      <c r="B27" s="162"/>
      <c r="C27" s="161"/>
      <c r="D27" s="22"/>
      <c r="E27" s="161"/>
      <c r="F27" s="161"/>
      <c r="G27" s="311"/>
      <c r="H27" s="311"/>
      <c r="I27" s="22"/>
      <c r="J27" s="2"/>
      <c r="K27" s="2"/>
      <c r="L27" s="2"/>
      <c r="M27" s="2"/>
      <c r="N27" s="2"/>
      <c r="O27" s="2"/>
      <c r="P27" s="2"/>
      <c r="Q27" s="19"/>
    </row>
    <row r="28" spans="1:17" x14ac:dyDescent="0.2">
      <c r="A28" s="22"/>
      <c r="B28" s="162"/>
      <c r="C28" s="325" t="s">
        <v>124</v>
      </c>
      <c r="D28" s="325"/>
      <c r="E28" s="325"/>
      <c r="F28" s="325"/>
      <c r="G28" s="326">
        <f>SUM(G29:G44)</f>
        <v>1242782315.3899999</v>
      </c>
      <c r="H28" s="326">
        <f>SUM(H29:H44)</f>
        <v>1187017374.4099998</v>
      </c>
      <c r="I28" s="22"/>
      <c r="J28" s="325" t="s">
        <v>196</v>
      </c>
      <c r="K28" s="325"/>
      <c r="L28" s="325"/>
      <c r="M28" s="325"/>
      <c r="N28" s="325"/>
      <c r="O28" s="310"/>
      <c r="P28" s="310"/>
      <c r="Q28" s="19"/>
    </row>
    <row r="29" spans="1:17" x14ac:dyDescent="0.2">
      <c r="A29" s="22"/>
      <c r="B29" s="162"/>
      <c r="C29" s="320"/>
      <c r="D29" s="328" t="s">
        <v>60</v>
      </c>
      <c r="E29" s="328"/>
      <c r="F29" s="328"/>
      <c r="G29" s="327">
        <v>507775144.43000001</v>
      </c>
      <c r="H29" s="327">
        <v>480882825.75999999</v>
      </c>
      <c r="I29" s="22"/>
      <c r="J29" s="22"/>
      <c r="K29" s="161"/>
      <c r="L29" s="161"/>
      <c r="M29" s="161"/>
      <c r="N29" s="161"/>
      <c r="O29" s="310"/>
      <c r="P29" s="310"/>
      <c r="Q29" s="19"/>
    </row>
    <row r="30" spans="1:17" x14ac:dyDescent="0.2">
      <c r="A30" s="22"/>
      <c r="B30" s="162"/>
      <c r="C30" s="320"/>
      <c r="D30" s="328" t="s">
        <v>8</v>
      </c>
      <c r="E30" s="328"/>
      <c r="F30" s="328"/>
      <c r="G30" s="327">
        <v>113896986.17</v>
      </c>
      <c r="H30" s="327">
        <v>128726422.89</v>
      </c>
      <c r="I30" s="22"/>
      <c r="J30" s="2"/>
      <c r="K30" s="325" t="s">
        <v>125</v>
      </c>
      <c r="L30" s="325"/>
      <c r="M30" s="325"/>
      <c r="N30" s="325"/>
      <c r="O30" s="326">
        <f>O31+O34+O35</f>
        <v>0</v>
      </c>
      <c r="P30" s="326">
        <f>P31+P34+P35</f>
        <v>0</v>
      </c>
      <c r="Q30" s="19"/>
    </row>
    <row r="31" spans="1:17" x14ac:dyDescent="0.2">
      <c r="A31" s="22"/>
      <c r="B31" s="162"/>
      <c r="C31" s="320"/>
      <c r="D31" s="328" t="s">
        <v>10</v>
      </c>
      <c r="E31" s="328"/>
      <c r="F31" s="328"/>
      <c r="G31" s="327">
        <v>478784573.43000001</v>
      </c>
      <c r="H31" s="327">
        <v>459960696.73000002</v>
      </c>
      <c r="I31" s="22"/>
      <c r="J31" s="22"/>
      <c r="K31" s="2"/>
      <c r="L31" s="329" t="s">
        <v>195</v>
      </c>
      <c r="M31" s="329"/>
      <c r="N31" s="329"/>
      <c r="O31" s="327">
        <f>SUM(O32:O33)</f>
        <v>0</v>
      </c>
      <c r="P31" s="327">
        <f>SUM(P32:P33)</f>
        <v>0</v>
      </c>
      <c r="Q31" s="19"/>
    </row>
    <row r="32" spans="1:17" x14ac:dyDescent="0.2">
      <c r="A32" s="22"/>
      <c r="B32" s="162"/>
      <c r="C32" s="161"/>
      <c r="D32" s="328" t="s">
        <v>12</v>
      </c>
      <c r="E32" s="328"/>
      <c r="F32" s="328"/>
      <c r="G32" s="327">
        <v>45017978.109999999</v>
      </c>
      <c r="H32" s="327">
        <v>39452391.229999997</v>
      </c>
      <c r="I32" s="22"/>
      <c r="J32" s="22"/>
      <c r="K32" s="320"/>
      <c r="L32" s="329" t="s">
        <v>190</v>
      </c>
      <c r="M32" s="329"/>
      <c r="N32" s="329"/>
      <c r="O32" s="327">
        <v>0</v>
      </c>
      <c r="P32" s="327">
        <v>0</v>
      </c>
      <c r="Q32" s="19"/>
    </row>
    <row r="33" spans="1:17" x14ac:dyDescent="0.2">
      <c r="A33" s="22"/>
      <c r="B33" s="162"/>
      <c r="C33" s="320"/>
      <c r="D33" s="328" t="s">
        <v>194</v>
      </c>
      <c r="E33" s="328"/>
      <c r="F33" s="328"/>
      <c r="G33" s="327">
        <v>0</v>
      </c>
      <c r="H33" s="327">
        <v>0</v>
      </c>
      <c r="I33" s="22"/>
      <c r="J33" s="22"/>
      <c r="K33" s="320"/>
      <c r="L33" s="329" t="s">
        <v>189</v>
      </c>
      <c r="M33" s="329"/>
      <c r="N33" s="329"/>
      <c r="O33" s="327">
        <v>0</v>
      </c>
      <c r="P33" s="327">
        <v>0</v>
      </c>
      <c r="Q33" s="19"/>
    </row>
    <row r="34" spans="1:17" ht="15" customHeight="1" x14ac:dyDescent="0.2">
      <c r="A34" s="22"/>
      <c r="B34" s="162"/>
      <c r="C34" s="320"/>
      <c r="D34" s="328" t="s">
        <v>193</v>
      </c>
      <c r="E34" s="328"/>
      <c r="F34" s="328"/>
      <c r="G34" s="327">
        <v>22915432.760000002</v>
      </c>
      <c r="H34" s="327">
        <v>9244697.7400000002</v>
      </c>
      <c r="I34" s="22"/>
      <c r="J34" s="22"/>
      <c r="K34" s="320"/>
      <c r="L34" s="329" t="s">
        <v>192</v>
      </c>
      <c r="M34" s="329"/>
      <c r="N34" s="329"/>
      <c r="O34" s="327">
        <v>0</v>
      </c>
      <c r="P34" s="327">
        <v>0</v>
      </c>
      <c r="Q34" s="19"/>
    </row>
    <row r="35" spans="1:17" ht="15" customHeight="1" x14ac:dyDescent="0.2">
      <c r="A35" s="22"/>
      <c r="B35" s="162"/>
      <c r="C35" s="320"/>
      <c r="D35" s="328" t="s">
        <v>15</v>
      </c>
      <c r="E35" s="328"/>
      <c r="F35" s="328"/>
      <c r="G35" s="327">
        <v>60033545.229999997</v>
      </c>
      <c r="H35" s="327">
        <v>57886686.840000004</v>
      </c>
      <c r="I35" s="22"/>
      <c r="J35" s="22"/>
      <c r="K35" s="311"/>
      <c r="L35" s="329"/>
      <c r="M35" s="329"/>
      <c r="N35" s="329"/>
      <c r="O35" s="327"/>
      <c r="P35" s="327"/>
      <c r="Q35" s="19"/>
    </row>
    <row r="36" spans="1:17" ht="15" customHeight="1" x14ac:dyDescent="0.2">
      <c r="A36" s="22"/>
      <c r="B36" s="162"/>
      <c r="C36" s="320"/>
      <c r="D36" s="328" t="s">
        <v>16</v>
      </c>
      <c r="E36" s="328"/>
      <c r="F36" s="328"/>
      <c r="G36" s="327">
        <v>13384262.949999999</v>
      </c>
      <c r="H36" s="327">
        <v>10713653.220000001</v>
      </c>
      <c r="I36" s="22"/>
      <c r="J36" s="22"/>
      <c r="K36" s="311"/>
      <c r="L36" s="2"/>
      <c r="M36" s="2"/>
      <c r="N36" s="2"/>
      <c r="O36" s="2"/>
      <c r="P36" s="2"/>
      <c r="Q36" s="19"/>
    </row>
    <row r="37" spans="1:17" ht="15" customHeight="1" x14ac:dyDescent="0.2">
      <c r="A37" s="22"/>
      <c r="B37" s="162"/>
      <c r="C37" s="320"/>
      <c r="D37" s="328" t="s">
        <v>18</v>
      </c>
      <c r="E37" s="328"/>
      <c r="F37" s="328"/>
      <c r="G37" s="327">
        <v>0</v>
      </c>
      <c r="H37" s="327">
        <v>0</v>
      </c>
      <c r="I37" s="22"/>
      <c r="J37" s="22"/>
      <c r="K37" s="325" t="s">
        <v>124</v>
      </c>
      <c r="L37" s="325"/>
      <c r="M37" s="325"/>
      <c r="N37" s="325"/>
      <c r="O37" s="326">
        <f>O38+O41+O42</f>
        <v>18850186.640000001</v>
      </c>
      <c r="P37" s="326">
        <f>P38+P41+P42</f>
        <v>551657.21</v>
      </c>
      <c r="Q37" s="19"/>
    </row>
    <row r="38" spans="1:17" ht="15" customHeight="1" x14ac:dyDescent="0.2">
      <c r="A38" s="22"/>
      <c r="B38" s="162"/>
      <c r="C38" s="320"/>
      <c r="D38" s="328" t="s">
        <v>19</v>
      </c>
      <c r="E38" s="328"/>
      <c r="F38" s="328"/>
      <c r="G38" s="327">
        <v>0</v>
      </c>
      <c r="H38" s="327">
        <v>0</v>
      </c>
      <c r="I38" s="22"/>
      <c r="J38" s="2"/>
      <c r="K38" s="2"/>
      <c r="L38" s="329" t="s">
        <v>191</v>
      </c>
      <c r="M38" s="329"/>
      <c r="N38" s="329"/>
      <c r="O38" s="327">
        <f>SUM(O39:O40)</f>
        <v>0</v>
      </c>
      <c r="P38" s="327">
        <f>SUM(P39:P40)</f>
        <v>0</v>
      </c>
      <c r="Q38" s="19"/>
    </row>
    <row r="39" spans="1:17" ht="15" customHeight="1" x14ac:dyDescent="0.2">
      <c r="A39" s="22"/>
      <c r="B39" s="162"/>
      <c r="C39" s="320"/>
      <c r="D39" s="328" t="s">
        <v>20</v>
      </c>
      <c r="E39" s="328"/>
      <c r="F39" s="328"/>
      <c r="G39" s="327">
        <v>500000</v>
      </c>
      <c r="H39" s="327">
        <v>150000</v>
      </c>
      <c r="I39" s="22"/>
      <c r="J39" s="22"/>
      <c r="K39" s="2"/>
      <c r="L39" s="329" t="s">
        <v>190</v>
      </c>
      <c r="M39" s="329"/>
      <c r="N39" s="329"/>
      <c r="O39" s="327">
        <v>0</v>
      </c>
      <c r="P39" s="327">
        <v>0</v>
      </c>
      <c r="Q39" s="19"/>
    </row>
    <row r="40" spans="1:17" ht="15" customHeight="1" x14ac:dyDescent="0.2">
      <c r="A40" s="22"/>
      <c r="B40" s="162"/>
      <c r="C40" s="320"/>
      <c r="D40" s="328" t="s">
        <v>22</v>
      </c>
      <c r="E40" s="328"/>
      <c r="F40" s="328"/>
      <c r="G40" s="327">
        <v>0</v>
      </c>
      <c r="H40" s="327">
        <v>0</v>
      </c>
      <c r="I40" s="22"/>
      <c r="J40" s="22"/>
      <c r="K40" s="320"/>
      <c r="L40" s="329" t="s">
        <v>189</v>
      </c>
      <c r="M40" s="329"/>
      <c r="N40" s="329"/>
      <c r="O40" s="327">
        <v>0</v>
      </c>
      <c r="P40" s="327">
        <v>0</v>
      </c>
      <c r="Q40" s="19"/>
    </row>
    <row r="41" spans="1:17" ht="15" customHeight="1" x14ac:dyDescent="0.2">
      <c r="A41" s="22"/>
      <c r="B41" s="162"/>
      <c r="C41" s="320"/>
      <c r="D41" s="328" t="s">
        <v>188</v>
      </c>
      <c r="E41" s="328"/>
      <c r="F41" s="328"/>
      <c r="G41" s="327">
        <v>0</v>
      </c>
      <c r="H41" s="327">
        <v>0</v>
      </c>
      <c r="I41" s="22"/>
      <c r="J41" s="22"/>
      <c r="K41" s="320"/>
      <c r="L41" s="329" t="s">
        <v>187</v>
      </c>
      <c r="M41" s="329"/>
      <c r="N41" s="329"/>
      <c r="O41" s="327">
        <v>18850186.640000001</v>
      </c>
      <c r="P41" s="327">
        <v>551657.21</v>
      </c>
      <c r="Q41" s="19"/>
    </row>
    <row r="42" spans="1:17" ht="15" customHeight="1" x14ac:dyDescent="0.2">
      <c r="A42" s="22"/>
      <c r="B42" s="162"/>
      <c r="C42" s="161"/>
      <c r="D42" s="328" t="s">
        <v>173</v>
      </c>
      <c r="E42" s="328"/>
      <c r="F42" s="328"/>
      <c r="G42" s="327">
        <v>0</v>
      </c>
      <c r="H42" s="327">
        <v>0</v>
      </c>
      <c r="I42" s="22"/>
      <c r="J42" s="22"/>
      <c r="K42" s="320"/>
      <c r="L42" s="329"/>
      <c r="M42" s="329"/>
      <c r="N42" s="329"/>
      <c r="O42" s="327"/>
      <c r="P42" s="327"/>
      <c r="Q42" s="19"/>
    </row>
    <row r="43" spans="1:17" ht="15" customHeight="1" x14ac:dyDescent="0.2">
      <c r="A43" s="22"/>
      <c r="B43" s="162"/>
      <c r="C43" s="320"/>
      <c r="D43" s="328" t="s">
        <v>30</v>
      </c>
      <c r="E43" s="328"/>
      <c r="F43" s="328"/>
      <c r="G43" s="327">
        <v>474392.31</v>
      </c>
      <c r="H43" s="327">
        <v>0</v>
      </c>
      <c r="I43" s="22"/>
      <c r="J43" s="22"/>
      <c r="K43" s="311"/>
      <c r="L43" s="2"/>
      <c r="M43" s="2"/>
      <c r="N43" s="2"/>
      <c r="O43" s="2"/>
      <c r="P43" s="2"/>
      <c r="Q43" s="19"/>
    </row>
    <row r="44" spans="1:17" ht="15" customHeight="1" x14ac:dyDescent="0.2">
      <c r="A44" s="22"/>
      <c r="B44" s="162"/>
      <c r="C44" s="320"/>
      <c r="D44" s="328" t="s">
        <v>186</v>
      </c>
      <c r="E44" s="328"/>
      <c r="F44" s="328"/>
      <c r="G44" s="327">
        <v>0</v>
      </c>
      <c r="H44" s="327">
        <v>0</v>
      </c>
      <c r="I44" s="22"/>
      <c r="J44" s="22"/>
      <c r="K44" s="325" t="s">
        <v>185</v>
      </c>
      <c r="L44" s="325"/>
      <c r="M44" s="325"/>
      <c r="N44" s="325"/>
      <c r="O44" s="326">
        <f>O30-O37</f>
        <v>-18850186.640000001</v>
      </c>
      <c r="P44" s="326">
        <f>P30-P37</f>
        <v>-551657.21</v>
      </c>
      <c r="Q44" s="19"/>
    </row>
    <row r="45" spans="1:17" ht="15" customHeight="1" x14ac:dyDescent="0.2">
      <c r="A45" s="22"/>
      <c r="B45" s="162"/>
      <c r="C45" s="320"/>
      <c r="D45" s="2"/>
      <c r="E45" s="2"/>
      <c r="F45" s="2"/>
      <c r="G45" s="2"/>
      <c r="H45" s="2"/>
      <c r="I45" s="22"/>
      <c r="J45" s="22"/>
      <c r="K45" s="311"/>
      <c r="L45" s="311"/>
      <c r="M45" s="311"/>
      <c r="N45" s="311"/>
      <c r="O45" s="310"/>
      <c r="P45" s="310"/>
      <c r="Q45" s="19"/>
    </row>
    <row r="46" spans="1:17" ht="17.25" customHeight="1" x14ac:dyDescent="0.2">
      <c r="A46" s="22"/>
      <c r="B46" s="162"/>
      <c r="C46" s="161"/>
      <c r="D46" s="22"/>
      <c r="E46" s="161"/>
      <c r="F46" s="161"/>
      <c r="G46" s="311"/>
      <c r="H46" s="311"/>
      <c r="I46" s="22"/>
      <c r="J46" s="22"/>
      <c r="K46" s="311"/>
      <c r="L46" s="311"/>
      <c r="M46" s="311"/>
      <c r="N46" s="311"/>
      <c r="O46" s="310"/>
      <c r="P46" s="310"/>
      <c r="Q46" s="19"/>
    </row>
    <row r="47" spans="1:17" s="315" customFormat="1" ht="25.5" customHeight="1" x14ac:dyDescent="0.2">
      <c r="A47" s="319"/>
      <c r="B47" s="321"/>
      <c r="C47" s="325" t="s">
        <v>184</v>
      </c>
      <c r="D47" s="325"/>
      <c r="E47" s="325"/>
      <c r="F47" s="325"/>
      <c r="G47" s="317">
        <f>G15-G28</f>
        <v>308163368.08000016</v>
      </c>
      <c r="H47" s="317">
        <f>H15-H28</f>
        <v>297116526.47000027</v>
      </c>
      <c r="I47" s="319"/>
      <c r="J47" s="323" t="s">
        <v>183</v>
      </c>
      <c r="K47" s="323"/>
      <c r="L47" s="323"/>
      <c r="M47" s="323"/>
      <c r="N47" s="323"/>
      <c r="O47" s="317">
        <f>G47+O24+O44</f>
        <v>7013808.7300001234</v>
      </c>
      <c r="P47" s="317">
        <f>H47+P24+P44</f>
        <v>-13968315.629999958</v>
      </c>
      <c r="Q47" s="316"/>
    </row>
    <row r="48" spans="1:17" s="315" customFormat="1" ht="25.5" customHeight="1" x14ac:dyDescent="0.2">
      <c r="A48" s="319"/>
      <c r="B48" s="321"/>
      <c r="C48" s="320"/>
      <c r="D48" s="320"/>
      <c r="E48" s="320"/>
      <c r="F48" s="320"/>
      <c r="G48" s="317"/>
      <c r="H48" s="317"/>
      <c r="I48" s="319"/>
      <c r="J48" s="318"/>
      <c r="K48" s="318"/>
      <c r="L48" s="318"/>
      <c r="M48" s="318"/>
      <c r="N48" s="318"/>
      <c r="O48" s="317"/>
      <c r="P48" s="317"/>
      <c r="Q48" s="316"/>
    </row>
    <row r="49" spans="1:17" s="315" customFormat="1" x14ac:dyDescent="0.2">
      <c r="A49" s="319"/>
      <c r="B49" s="321"/>
      <c r="C49" s="320"/>
      <c r="D49" s="320"/>
      <c r="E49" s="320"/>
      <c r="F49" s="320"/>
      <c r="G49" s="317"/>
      <c r="H49" s="317"/>
      <c r="I49" s="319"/>
      <c r="J49" s="323" t="s">
        <v>182</v>
      </c>
      <c r="K49" s="323"/>
      <c r="L49" s="323"/>
      <c r="M49" s="323"/>
      <c r="N49" s="323"/>
      <c r="O49" s="324">
        <v>313393458.52999997</v>
      </c>
      <c r="P49" s="324">
        <v>327361774.16000003</v>
      </c>
      <c r="Q49" s="316"/>
    </row>
    <row r="50" spans="1:17" s="315" customFormat="1" x14ac:dyDescent="0.2">
      <c r="A50" s="319"/>
      <c r="B50" s="321"/>
      <c r="C50" s="320"/>
      <c r="D50" s="320"/>
      <c r="E50" s="320"/>
      <c r="F50" s="320"/>
      <c r="G50" s="317"/>
      <c r="H50" s="317"/>
      <c r="I50" s="319"/>
      <c r="J50" s="323" t="s">
        <v>181</v>
      </c>
      <c r="K50" s="323"/>
      <c r="L50" s="323"/>
      <c r="M50" s="323"/>
      <c r="N50" s="323"/>
      <c r="O50" s="322">
        <f>+O47+O49</f>
        <v>320407267.26000011</v>
      </c>
      <c r="P50" s="322">
        <f>+P47+P49</f>
        <v>313393458.53000009</v>
      </c>
      <c r="Q50" s="316"/>
    </row>
    <row r="51" spans="1:17" s="315" customFormat="1" ht="9.75" customHeight="1" x14ac:dyDescent="0.2">
      <c r="A51" s="319"/>
      <c r="B51" s="321"/>
      <c r="C51" s="320"/>
      <c r="D51" s="320"/>
      <c r="E51" s="320"/>
      <c r="F51" s="320"/>
      <c r="G51" s="317"/>
      <c r="H51" s="317"/>
      <c r="I51" s="319"/>
      <c r="J51" s="318"/>
      <c r="K51" s="318"/>
      <c r="L51" s="318"/>
      <c r="M51" s="318"/>
      <c r="N51" s="318"/>
      <c r="O51" s="317"/>
      <c r="P51" s="317"/>
      <c r="Q51" s="316"/>
    </row>
    <row r="52" spans="1:17" ht="6" customHeight="1" x14ac:dyDescent="0.2">
      <c r="A52" s="22"/>
      <c r="B52" s="314"/>
      <c r="C52" s="313"/>
      <c r="D52" s="313"/>
      <c r="E52" s="313"/>
      <c r="F52" s="313"/>
      <c r="G52" s="312"/>
      <c r="H52" s="312"/>
      <c r="I52" s="151"/>
      <c r="J52" s="36"/>
      <c r="K52" s="36"/>
      <c r="L52" s="36"/>
      <c r="M52" s="36"/>
      <c r="N52" s="36"/>
      <c r="O52" s="36"/>
      <c r="P52" s="36"/>
      <c r="Q52" s="38"/>
    </row>
    <row r="53" spans="1:17" ht="6" customHeight="1" x14ac:dyDescent="0.2">
      <c r="A53" s="22"/>
      <c r="I53" s="22"/>
      <c r="J53" s="22"/>
      <c r="K53" s="311"/>
      <c r="L53" s="311"/>
      <c r="M53" s="311"/>
      <c r="N53" s="311"/>
      <c r="O53" s="310"/>
      <c r="P53" s="310"/>
      <c r="Q53" s="2"/>
    </row>
    <row r="54" spans="1:17" ht="6" customHeight="1" x14ac:dyDescent="0.2">
      <c r="A54" s="22"/>
      <c r="I54" s="22"/>
      <c r="J54" s="2"/>
      <c r="K54" s="2"/>
      <c r="L54" s="2"/>
      <c r="M54" s="2"/>
      <c r="N54" s="2"/>
      <c r="O54" s="2"/>
      <c r="P54" s="2"/>
      <c r="Q54" s="2"/>
    </row>
    <row r="55" spans="1:17" ht="15" customHeight="1" x14ac:dyDescent="0.2">
      <c r="A55" s="2"/>
      <c r="B55" s="28" t="s">
        <v>48</v>
      </c>
      <c r="C55" s="28"/>
      <c r="D55" s="28"/>
      <c r="E55" s="28"/>
      <c r="F55" s="28"/>
      <c r="G55" s="28"/>
      <c r="H55" s="28"/>
      <c r="I55" s="28"/>
      <c r="J55" s="28"/>
      <c r="K55" s="2"/>
      <c r="L55" s="2"/>
      <c r="M55" s="2"/>
      <c r="N55" s="2"/>
      <c r="O55" s="2"/>
      <c r="P55" s="2"/>
      <c r="Q55" s="2"/>
    </row>
    <row r="56" spans="1:17" ht="9.75" customHeight="1" x14ac:dyDescent="0.2">
      <c r="A56" s="2"/>
      <c r="B56" s="28"/>
      <c r="C56" s="44"/>
      <c r="D56" s="45"/>
      <c r="E56" s="45"/>
      <c r="F56" s="2"/>
      <c r="G56" s="46"/>
      <c r="H56" s="44"/>
      <c r="I56" s="45"/>
      <c r="J56" s="45"/>
      <c r="K56" s="2"/>
      <c r="L56" s="2"/>
      <c r="M56" s="2"/>
      <c r="N56" s="2"/>
      <c r="O56" s="2"/>
      <c r="P56" s="2"/>
      <c r="Q56" s="2"/>
    </row>
    <row r="57" spans="1:17" ht="40.5" customHeight="1" x14ac:dyDescent="0.2">
      <c r="A57" s="2"/>
      <c r="B57" s="28"/>
      <c r="C57" s="44"/>
      <c r="D57" s="309"/>
      <c r="E57" s="309"/>
      <c r="F57" s="309"/>
      <c r="G57" s="309"/>
      <c r="H57" s="44"/>
      <c r="I57" s="45"/>
      <c r="J57" s="45"/>
      <c r="K57" s="2"/>
      <c r="L57" s="171"/>
      <c r="M57" s="171"/>
      <c r="N57" s="171"/>
      <c r="O57" s="171"/>
      <c r="P57" s="2"/>
      <c r="Q57" s="2"/>
    </row>
    <row r="58" spans="1:17" ht="15" customHeight="1" x14ac:dyDescent="0.2">
      <c r="A58" s="2"/>
      <c r="B58" s="48"/>
      <c r="C58" s="2"/>
      <c r="D58" s="54"/>
      <c r="E58" s="54"/>
      <c r="F58" s="54"/>
      <c r="G58" s="54"/>
      <c r="H58" s="2"/>
      <c r="I58" s="49"/>
      <c r="J58" s="2"/>
      <c r="K58" s="8"/>
      <c r="L58" s="54"/>
      <c r="M58" s="54"/>
      <c r="N58" s="54"/>
      <c r="O58" s="54"/>
      <c r="P58" s="2"/>
      <c r="Q58" s="2"/>
    </row>
    <row r="59" spans="1:17" ht="15" customHeight="1" x14ac:dyDescent="0.2">
      <c r="A59" s="2"/>
      <c r="B59" s="50"/>
      <c r="C59" s="2"/>
      <c r="D59" s="53"/>
      <c r="E59" s="53"/>
      <c r="F59" s="53"/>
      <c r="G59" s="53"/>
      <c r="H59" s="2"/>
      <c r="I59" s="49"/>
      <c r="J59" s="2"/>
      <c r="L59" s="53"/>
      <c r="M59" s="53"/>
      <c r="N59" s="53"/>
      <c r="O59" s="53"/>
      <c r="P59" s="2"/>
      <c r="Q59" s="2"/>
    </row>
    <row r="60" spans="1:17" ht="30" customHeight="1" x14ac:dyDescent="0.2"/>
    <row r="61" spans="1:17" x14ac:dyDescent="0.2"/>
  </sheetData>
  <mergeCells count="66">
    <mergeCell ref="L35:N35"/>
    <mergeCell ref="D29:F29"/>
    <mergeCell ref="J47:N47"/>
    <mergeCell ref="E5:O5"/>
    <mergeCell ref="E6:O6"/>
    <mergeCell ref="D42:F42"/>
    <mergeCell ref="L42:N42"/>
    <mergeCell ref="D43:F43"/>
    <mergeCell ref="D44:F44"/>
    <mergeCell ref="K44:N44"/>
    <mergeCell ref="D36:F36"/>
    <mergeCell ref="D37:F37"/>
    <mergeCell ref="K37:N37"/>
    <mergeCell ref="D38:F38"/>
    <mergeCell ref="L38:N38"/>
    <mergeCell ref="D39:F39"/>
    <mergeCell ref="L39:N39"/>
    <mergeCell ref="D33:F33"/>
    <mergeCell ref="L33:N33"/>
    <mergeCell ref="D34:F34"/>
    <mergeCell ref="L34:N34"/>
    <mergeCell ref="D35:F35"/>
    <mergeCell ref="E3:O3"/>
    <mergeCell ref="J49:N49"/>
    <mergeCell ref="J50:N50"/>
    <mergeCell ref="D57:G57"/>
    <mergeCell ref="D40:F40"/>
    <mergeCell ref="L40:N40"/>
    <mergeCell ref="D41:F41"/>
    <mergeCell ref="L41:N41"/>
    <mergeCell ref="L57:O57"/>
    <mergeCell ref="C47:F47"/>
    <mergeCell ref="D30:F30"/>
    <mergeCell ref="K30:N30"/>
    <mergeCell ref="D31:F31"/>
    <mergeCell ref="L31:N31"/>
    <mergeCell ref="D32:F32"/>
    <mergeCell ref="L32:N32"/>
    <mergeCell ref="D23:F23"/>
    <mergeCell ref="L23:N23"/>
    <mergeCell ref="D24:F24"/>
    <mergeCell ref="K24:N24"/>
    <mergeCell ref="C28:F28"/>
    <mergeCell ref="J28:N28"/>
    <mergeCell ref="D20:F20"/>
    <mergeCell ref="K20:N20"/>
    <mergeCell ref="D21:F21"/>
    <mergeCell ref="L21:N21"/>
    <mergeCell ref="D22:F22"/>
    <mergeCell ref="L22:N22"/>
    <mergeCell ref="D16:F16"/>
    <mergeCell ref="L16:N16"/>
    <mergeCell ref="D17:F17"/>
    <mergeCell ref="L17:N17"/>
    <mergeCell ref="D18:F18"/>
    <mergeCell ref="L18:N18"/>
    <mergeCell ref="D19:F19"/>
    <mergeCell ref="E2:O2"/>
    <mergeCell ref="E4:O4"/>
    <mergeCell ref="D25:F25"/>
    <mergeCell ref="B10:E10"/>
    <mergeCell ref="J10:M10"/>
    <mergeCell ref="B13:F13"/>
    <mergeCell ref="J13:N13"/>
    <mergeCell ref="C15:F15"/>
    <mergeCell ref="K15:N15"/>
  </mergeCells>
  <printOptions horizontalCentered="1" verticalCentered="1"/>
  <pageMargins left="0.31496062992125984" right="0.31496062992125984" top="0.35433070866141736" bottom="0.35433070866141736" header="0" footer="0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A16" zoomScaleNormal="100" workbookViewId="0">
      <selection activeCell="E18" sqref="E18"/>
    </sheetView>
  </sheetViews>
  <sheetFormatPr baseColWidth="10" defaultRowHeight="15" x14ac:dyDescent="0.25"/>
  <cols>
    <col min="1" max="1" width="11.42578125" style="344"/>
    <col min="2" max="2" width="11.140625" style="344" customWidth="1"/>
    <col min="3" max="3" width="11.5703125" style="344" bestFit="1" customWidth="1"/>
    <col min="4" max="4" width="36.140625" style="344" customWidth="1"/>
    <col min="5" max="5" width="14.42578125" style="344" bestFit="1" customWidth="1"/>
    <col min="6" max="9" width="11.42578125" style="344"/>
    <col min="10" max="10" width="22.28515625" style="344" customWidth="1"/>
    <col min="11" max="11" width="13.140625" style="344" bestFit="1" customWidth="1"/>
    <col min="12" max="12" width="12.7109375" style="344" bestFit="1" customWidth="1"/>
    <col min="13" max="16384" width="11.42578125" style="344"/>
  </cols>
  <sheetData>
    <row r="1" spans="1:17" x14ac:dyDescent="0.25">
      <c r="C1" s="269"/>
      <c r="D1" s="138" t="s">
        <v>56</v>
      </c>
      <c r="E1" s="138"/>
      <c r="F1" s="138"/>
      <c r="G1" s="138"/>
      <c r="H1" s="138"/>
      <c r="I1" s="138"/>
      <c r="J1" s="367"/>
      <c r="K1" s="269"/>
    </row>
    <row r="2" spans="1:17" x14ac:dyDescent="0.25">
      <c r="C2" s="269"/>
      <c r="D2" s="268" t="s">
        <v>228</v>
      </c>
      <c r="E2" s="268"/>
      <c r="F2" s="268"/>
      <c r="G2" s="268"/>
      <c r="H2" s="268"/>
      <c r="I2" s="268"/>
      <c r="J2" s="269"/>
      <c r="K2" s="269"/>
    </row>
    <row r="3" spans="1:17" x14ac:dyDescent="0.25">
      <c r="C3" s="269"/>
      <c r="D3" s="268" t="s">
        <v>126</v>
      </c>
      <c r="E3" s="268"/>
      <c r="F3" s="268"/>
      <c r="G3" s="268"/>
      <c r="H3" s="268"/>
      <c r="I3" s="268"/>
      <c r="J3" s="269"/>
      <c r="K3" s="269"/>
    </row>
    <row r="4" spans="1:17" x14ac:dyDescent="0.25">
      <c r="C4" s="269"/>
      <c r="D4" s="268" t="s">
        <v>1</v>
      </c>
      <c r="E4" s="268"/>
      <c r="F4" s="268"/>
      <c r="G4" s="268"/>
      <c r="H4" s="268"/>
      <c r="I4" s="268"/>
      <c r="J4" s="269"/>
      <c r="K4" s="269"/>
    </row>
    <row r="5" spans="1:17" x14ac:dyDescent="0.25">
      <c r="C5" s="269"/>
      <c r="D5" s="366"/>
      <c r="E5" s="366"/>
      <c r="F5" s="366"/>
      <c r="G5" s="366"/>
      <c r="H5" s="366"/>
      <c r="I5" s="366"/>
      <c r="J5" s="269"/>
      <c r="K5" s="269"/>
    </row>
    <row r="6" spans="1:17" x14ac:dyDescent="0.25">
      <c r="C6" s="269"/>
      <c r="D6" s="366"/>
      <c r="E6" s="366"/>
      <c r="F6" s="366"/>
      <c r="G6" s="366"/>
      <c r="H6" s="366"/>
      <c r="I6" s="366"/>
      <c r="J6" s="269"/>
      <c r="K6" s="269"/>
    </row>
    <row r="7" spans="1:17" x14ac:dyDescent="0.25">
      <c r="B7" s="140"/>
      <c r="C7" s="141" t="s">
        <v>227</v>
      </c>
      <c r="D7" s="365" t="s">
        <v>128</v>
      </c>
      <c r="E7" s="365"/>
      <c r="F7" s="365"/>
      <c r="G7" s="365"/>
      <c r="H7" s="365"/>
      <c r="I7" s="365"/>
      <c r="J7" s="364"/>
      <c r="K7" s="267"/>
    </row>
    <row r="8" spans="1:17" ht="9" customHeight="1" x14ac:dyDescent="0.25">
      <c r="B8" s="266"/>
      <c r="C8" s="124"/>
      <c r="D8" s="124"/>
      <c r="E8" s="124"/>
      <c r="F8" s="124"/>
      <c r="G8" s="124"/>
      <c r="H8" s="124"/>
      <c r="I8" s="124"/>
      <c r="J8" s="124"/>
      <c r="K8" s="124"/>
    </row>
    <row r="10" spans="1:17" s="1" customFormat="1" ht="30" customHeight="1" x14ac:dyDescent="0.25">
      <c r="A10" s="363"/>
      <c r="B10" s="344"/>
      <c r="C10" s="362" t="s">
        <v>226</v>
      </c>
      <c r="D10" s="362" t="s">
        <v>225</v>
      </c>
      <c r="E10" s="362" t="s">
        <v>224</v>
      </c>
      <c r="F10" s="361" t="s">
        <v>223</v>
      </c>
      <c r="G10" s="360"/>
      <c r="H10" s="360"/>
      <c r="I10" s="360"/>
      <c r="J10" s="359"/>
      <c r="K10" s="344"/>
      <c r="L10" s="344"/>
      <c r="M10" s="344"/>
      <c r="N10" s="344"/>
      <c r="O10" s="344"/>
      <c r="P10" s="344"/>
      <c r="Q10" s="344"/>
    </row>
    <row r="11" spans="1:17" ht="35.25" customHeight="1" x14ac:dyDescent="0.25">
      <c r="A11" s="357"/>
      <c r="C11" s="356">
        <v>2020</v>
      </c>
      <c r="D11" s="356" t="s">
        <v>16</v>
      </c>
      <c r="E11" s="354">
        <v>36618350.619999997</v>
      </c>
      <c r="F11" s="353" t="s">
        <v>222</v>
      </c>
      <c r="G11" s="352"/>
      <c r="H11" s="352"/>
      <c r="I11" s="352"/>
      <c r="J11" s="351"/>
    </row>
    <row r="12" spans="1:17" ht="35.25" customHeight="1" x14ac:dyDescent="0.25">
      <c r="A12" s="357"/>
      <c r="C12" s="356">
        <v>2020</v>
      </c>
      <c r="D12" s="356" t="s">
        <v>221</v>
      </c>
      <c r="E12" s="354">
        <v>7349277.0099999998</v>
      </c>
      <c r="F12" s="353" t="s">
        <v>220</v>
      </c>
      <c r="G12" s="352"/>
      <c r="H12" s="352"/>
      <c r="I12" s="352"/>
      <c r="J12" s="351"/>
    </row>
    <row r="13" spans="1:17" ht="44.25" customHeight="1" x14ac:dyDescent="0.25">
      <c r="A13" s="357"/>
      <c r="C13" s="356" t="s">
        <v>216</v>
      </c>
      <c r="D13" s="356" t="s">
        <v>219</v>
      </c>
      <c r="E13" s="354">
        <v>625532</v>
      </c>
      <c r="F13" s="353" t="s">
        <v>218</v>
      </c>
      <c r="G13" s="352"/>
      <c r="H13" s="352"/>
      <c r="I13" s="352"/>
      <c r="J13" s="351"/>
      <c r="K13" s="350"/>
    </row>
    <row r="14" spans="1:17" ht="44.25" customHeight="1" x14ac:dyDescent="0.25">
      <c r="A14" s="357"/>
      <c r="C14" s="356" t="s">
        <v>214</v>
      </c>
      <c r="D14" s="356" t="s">
        <v>219</v>
      </c>
      <c r="E14" s="354">
        <v>629643.11</v>
      </c>
      <c r="F14" s="353" t="s">
        <v>218</v>
      </c>
      <c r="G14" s="352"/>
      <c r="H14" s="352"/>
      <c r="I14" s="352"/>
      <c r="J14" s="351"/>
      <c r="L14" s="358"/>
    </row>
    <row r="15" spans="1:17" ht="44.25" customHeight="1" x14ac:dyDescent="0.25">
      <c r="A15" s="357"/>
      <c r="C15" s="356" t="s">
        <v>211</v>
      </c>
      <c r="D15" s="356" t="s">
        <v>219</v>
      </c>
      <c r="E15" s="354">
        <v>1189702.77</v>
      </c>
      <c r="F15" s="353" t="s">
        <v>218</v>
      </c>
      <c r="G15" s="352"/>
      <c r="H15" s="352"/>
      <c r="I15" s="352"/>
      <c r="J15" s="351"/>
      <c r="K15" s="350"/>
      <c r="L15" s="350"/>
    </row>
    <row r="16" spans="1:17" ht="34.5" customHeight="1" x14ac:dyDescent="0.25">
      <c r="A16" s="357"/>
      <c r="C16" s="356" t="s">
        <v>217</v>
      </c>
      <c r="D16" s="356" t="s">
        <v>213</v>
      </c>
      <c r="E16" s="354">
        <v>443423.04</v>
      </c>
      <c r="F16" s="353" t="s">
        <v>212</v>
      </c>
      <c r="G16" s="352"/>
      <c r="H16" s="352"/>
      <c r="I16" s="352"/>
      <c r="J16" s="351"/>
      <c r="K16" s="350"/>
      <c r="L16" s="350"/>
    </row>
    <row r="17" spans="1:12" ht="34.5" customHeight="1" x14ac:dyDescent="0.25">
      <c r="A17" s="357"/>
      <c r="C17" s="356" t="s">
        <v>216</v>
      </c>
      <c r="D17" s="356" t="s">
        <v>213</v>
      </c>
      <c r="E17" s="354">
        <v>1444839.01</v>
      </c>
      <c r="F17" s="353" t="s">
        <v>212</v>
      </c>
      <c r="G17" s="352"/>
      <c r="H17" s="352"/>
      <c r="I17" s="352"/>
      <c r="J17" s="351"/>
      <c r="K17" s="350"/>
      <c r="L17" s="350"/>
    </row>
    <row r="18" spans="1:12" ht="34.5" customHeight="1" x14ac:dyDescent="0.25">
      <c r="A18" s="357"/>
      <c r="C18" s="356" t="s">
        <v>215</v>
      </c>
      <c r="D18" s="356" t="s">
        <v>213</v>
      </c>
      <c r="E18" s="354">
        <v>384700.83</v>
      </c>
      <c r="F18" s="353" t="s">
        <v>212</v>
      </c>
      <c r="G18" s="352"/>
      <c r="H18" s="352"/>
      <c r="I18" s="352"/>
      <c r="J18" s="351"/>
      <c r="K18" s="350"/>
      <c r="L18" s="350"/>
    </row>
    <row r="19" spans="1:12" ht="34.5" customHeight="1" x14ac:dyDescent="0.25">
      <c r="A19" s="357"/>
      <c r="C19" s="356" t="s">
        <v>214</v>
      </c>
      <c r="D19" s="356" t="s">
        <v>213</v>
      </c>
      <c r="E19" s="354">
        <v>549963.99</v>
      </c>
      <c r="F19" s="353" t="s">
        <v>212</v>
      </c>
      <c r="G19" s="352"/>
      <c r="H19" s="352"/>
      <c r="I19" s="352"/>
      <c r="J19" s="351"/>
      <c r="K19" s="350"/>
      <c r="L19" s="350"/>
    </row>
    <row r="20" spans="1:12" ht="34.5" customHeight="1" x14ac:dyDescent="0.25">
      <c r="A20" s="357"/>
      <c r="C20" s="356" t="s">
        <v>211</v>
      </c>
      <c r="D20" s="356" t="s">
        <v>213</v>
      </c>
      <c r="E20" s="354">
        <v>8996442.4299999997</v>
      </c>
      <c r="F20" s="353" t="s">
        <v>212</v>
      </c>
      <c r="G20" s="352"/>
      <c r="H20" s="352"/>
      <c r="I20" s="352"/>
      <c r="J20" s="351"/>
      <c r="K20" s="350"/>
      <c r="L20" s="350"/>
    </row>
    <row r="21" spans="1:12" ht="51.75" customHeight="1" x14ac:dyDescent="0.25">
      <c r="A21" s="357"/>
      <c r="C21" s="356" t="s">
        <v>211</v>
      </c>
      <c r="D21" s="355" t="s">
        <v>210</v>
      </c>
      <c r="E21" s="354">
        <v>66327.509999999995</v>
      </c>
      <c r="F21" s="353" t="s">
        <v>209</v>
      </c>
      <c r="G21" s="352"/>
      <c r="H21" s="352"/>
      <c r="I21" s="352"/>
      <c r="J21" s="351"/>
      <c r="K21" s="350"/>
      <c r="L21" s="350"/>
    </row>
    <row r="23" spans="1:12" x14ac:dyDescent="0.25">
      <c r="C23" s="349" t="s">
        <v>208</v>
      </c>
    </row>
    <row r="24" spans="1:12" x14ac:dyDescent="0.25">
      <c r="C24" s="103" t="s">
        <v>207</v>
      </c>
    </row>
    <row r="28" spans="1:12" x14ac:dyDescent="0.25">
      <c r="D28" s="348"/>
      <c r="E28" s="348"/>
      <c r="G28" s="348"/>
      <c r="H28" s="348"/>
      <c r="I28" s="348"/>
    </row>
    <row r="29" spans="1:12" x14ac:dyDescent="0.25">
      <c r="C29" s="347"/>
      <c r="D29" s="347"/>
      <c r="E29" s="82"/>
      <c r="F29" s="80"/>
      <c r="G29" s="69"/>
      <c r="H29" s="69"/>
      <c r="I29" s="346"/>
    </row>
    <row r="30" spans="1:12" x14ac:dyDescent="0.25">
      <c r="C30" s="171"/>
      <c r="D30" s="171"/>
      <c r="E30" s="82"/>
      <c r="F30" s="82"/>
      <c r="G30" s="171"/>
      <c r="H30" s="171"/>
      <c r="I30" s="171"/>
    </row>
    <row r="31" spans="1:12" ht="15" customHeight="1" x14ac:dyDescent="0.25">
      <c r="C31" s="345"/>
      <c r="D31" s="345"/>
      <c r="E31" s="84"/>
      <c r="F31" s="84"/>
      <c r="G31" s="345"/>
      <c r="H31" s="345"/>
      <c r="I31" s="345"/>
    </row>
    <row r="32" spans="1:12" x14ac:dyDescent="0.25">
      <c r="C32" s="1"/>
    </row>
  </sheetData>
  <mergeCells count="24">
    <mergeCell ref="F16:J16"/>
    <mergeCell ref="F17:J17"/>
    <mergeCell ref="F18:J18"/>
    <mergeCell ref="F19:J19"/>
    <mergeCell ref="F20:J20"/>
    <mergeCell ref="D28:E28"/>
    <mergeCell ref="G28:I28"/>
    <mergeCell ref="F21:J21"/>
    <mergeCell ref="F10:J10"/>
    <mergeCell ref="F11:J11"/>
    <mergeCell ref="F14:J14"/>
    <mergeCell ref="F12:J12"/>
    <mergeCell ref="F15:J15"/>
    <mergeCell ref="F13:J13"/>
    <mergeCell ref="C30:D30"/>
    <mergeCell ref="G30:I30"/>
    <mergeCell ref="C31:D31"/>
    <mergeCell ref="G31:I31"/>
    <mergeCell ref="G29:H29"/>
    <mergeCell ref="D1:I1"/>
    <mergeCell ref="D2:I2"/>
    <mergeCell ref="D3:I3"/>
    <mergeCell ref="D4:I4"/>
    <mergeCell ref="D7:I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EA</vt:lpstr>
      <vt:lpstr>ESF</vt:lpstr>
      <vt:lpstr>ECSF</vt:lpstr>
      <vt:lpstr>EAA</vt:lpstr>
      <vt:lpstr>EADOP</vt:lpstr>
      <vt:lpstr>EVHP</vt:lpstr>
      <vt:lpstr>EFE</vt:lpstr>
      <vt:lpstr>PC</vt:lpstr>
      <vt:lpstr>PC!Área_de_impresión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Invitado Externo</cp:lastModifiedBy>
  <cp:lastPrinted>2021-02-25T23:41:32Z</cp:lastPrinted>
  <dcterms:created xsi:type="dcterms:W3CDTF">2014-09-04T17:23:24Z</dcterms:created>
  <dcterms:modified xsi:type="dcterms:W3CDTF">2021-03-30T16:50:02Z</dcterms:modified>
</cp:coreProperties>
</file>