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ESTADOS FINANCIEROS 2021\ESTADOS FINANCIEROS TRANSPARENCIA 2021\CUENTA PUBLICA\DAROS ABIERTOS PARA PUBLICACION\j) INFORMACION PRESUPUESTARIA\"/>
    </mc:Choice>
  </mc:AlternateContent>
  <bookViews>
    <workbookView xWindow="0" yWindow="0" windowWidth="20490" windowHeight="7935" activeTab="4"/>
  </bookViews>
  <sheets>
    <sheet name="EAI" sheetId="1" r:id="rId1"/>
    <sheet name="EAEPE" sheetId="4" r:id="rId2"/>
    <sheet name="EAEPECF" sheetId="5" r:id="rId3"/>
    <sheet name="EAEPECE" sheetId="6" r:id="rId4"/>
    <sheet name="EAEPE_COG" sheetId="7" r:id="rId5"/>
  </sheets>
  <definedNames>
    <definedName name="_xlnm.Print_Area" localSheetId="1">EAEPE!$B$6:$I$20</definedName>
    <definedName name="_xlnm.Print_Area" localSheetId="4">EAEPE_COG!$B$1:$I$85</definedName>
    <definedName name="_xlnm.Print_Area" localSheetId="3">EAEPECE!$A$1:$I$28</definedName>
    <definedName name="_xlnm.Print_Area" localSheetId="2">EAEPECF!$A$1:$I$51</definedName>
    <definedName name="_xlnm.Print_Area" localSheetId="0">EAI!$B$3:$J$56</definedName>
    <definedName name="_xlnm.Print_Titles" localSheetId="4">EAEPE_COG!$3:$11</definedName>
  </definedNames>
  <calcPr calcId="162913"/>
</workbook>
</file>

<file path=xl/calcChain.xml><?xml version="1.0" encoding="utf-8"?>
<calcChain xmlns="http://schemas.openxmlformats.org/spreadsheetml/2006/main">
  <c r="D12" i="7" l="1"/>
  <c r="E12" i="7"/>
  <c r="G12" i="7"/>
  <c r="H12" i="7"/>
  <c r="F13" i="7"/>
  <c r="F12" i="7" s="1"/>
  <c r="I13" i="7"/>
  <c r="I12" i="7" s="1"/>
  <c r="F14" i="7"/>
  <c r="I14" i="7"/>
  <c r="F15" i="7"/>
  <c r="I15" i="7"/>
  <c r="F16" i="7"/>
  <c r="I16" i="7"/>
  <c r="F17" i="7"/>
  <c r="I17" i="7"/>
  <c r="F18" i="7"/>
  <c r="I18" i="7"/>
  <c r="F19" i="7"/>
  <c r="I19" i="7"/>
  <c r="D20" i="7"/>
  <c r="E20" i="7"/>
  <c r="G20" i="7"/>
  <c r="H20" i="7"/>
  <c r="F21" i="7"/>
  <c r="F20" i="7" s="1"/>
  <c r="I21" i="7"/>
  <c r="I20" i="7" s="1"/>
  <c r="F22" i="7"/>
  <c r="I22" i="7"/>
  <c r="F23" i="7"/>
  <c r="I23" i="7"/>
  <c r="F24" i="7"/>
  <c r="I24" i="7"/>
  <c r="F25" i="7"/>
  <c r="I25" i="7"/>
  <c r="F26" i="7"/>
  <c r="I26" i="7"/>
  <c r="F27" i="7"/>
  <c r="I27" i="7"/>
  <c r="F28" i="7"/>
  <c r="I28" i="7"/>
  <c r="F29" i="7"/>
  <c r="I29" i="7"/>
  <c r="D30" i="7"/>
  <c r="E30" i="7"/>
  <c r="G30" i="7"/>
  <c r="H30" i="7"/>
  <c r="F31" i="7"/>
  <c r="F30" i="7" s="1"/>
  <c r="I31" i="7"/>
  <c r="I30" i="7" s="1"/>
  <c r="F32" i="7"/>
  <c r="I32" i="7"/>
  <c r="F33" i="7"/>
  <c r="I33" i="7"/>
  <c r="F34" i="7"/>
  <c r="I34" i="7"/>
  <c r="F35" i="7"/>
  <c r="I35" i="7"/>
  <c r="F36" i="7"/>
  <c r="I36" i="7"/>
  <c r="F37" i="7"/>
  <c r="I37" i="7"/>
  <c r="F38" i="7"/>
  <c r="I38" i="7"/>
  <c r="F39" i="7"/>
  <c r="I39" i="7"/>
  <c r="D40" i="7"/>
  <c r="E40" i="7"/>
  <c r="G40" i="7"/>
  <c r="H40" i="7"/>
  <c r="F41" i="7"/>
  <c r="F40" i="7" s="1"/>
  <c r="I41" i="7"/>
  <c r="I40" i="7" s="1"/>
  <c r="F42" i="7"/>
  <c r="I42" i="7"/>
  <c r="F43" i="7"/>
  <c r="I43" i="7"/>
  <c r="F44" i="7"/>
  <c r="I44" i="7"/>
  <c r="F45" i="7"/>
  <c r="I45" i="7"/>
  <c r="F46" i="7"/>
  <c r="I46" i="7"/>
  <c r="F47" i="7"/>
  <c r="I47" i="7"/>
  <c r="F48" i="7"/>
  <c r="I48" i="7"/>
  <c r="F49" i="7"/>
  <c r="I49" i="7"/>
  <c r="D50" i="7"/>
  <c r="E50" i="7"/>
  <c r="G50" i="7"/>
  <c r="H50" i="7"/>
  <c r="F51" i="7"/>
  <c r="F50" i="7" s="1"/>
  <c r="I51" i="7"/>
  <c r="I50" i="7" s="1"/>
  <c r="F52" i="7"/>
  <c r="I52" i="7"/>
  <c r="F53" i="7"/>
  <c r="I53" i="7"/>
  <c r="F54" i="7"/>
  <c r="I54" i="7"/>
  <c r="F55" i="7"/>
  <c r="I55" i="7"/>
  <c r="F56" i="7"/>
  <c r="I56" i="7"/>
  <c r="F57" i="7"/>
  <c r="I57" i="7"/>
  <c r="F58" i="7"/>
  <c r="I58" i="7"/>
  <c r="F59" i="7"/>
  <c r="I59" i="7"/>
  <c r="D60" i="7"/>
  <c r="E60" i="7"/>
  <c r="G60" i="7"/>
  <c r="H60" i="7"/>
  <c r="F61" i="7"/>
  <c r="F60" i="7" s="1"/>
  <c r="I61" i="7"/>
  <c r="I60" i="7" s="1"/>
  <c r="F62" i="7"/>
  <c r="I62" i="7"/>
  <c r="F63" i="7"/>
  <c r="I63" i="7"/>
  <c r="D64" i="7"/>
  <c r="E64" i="7"/>
  <c r="G64" i="7"/>
  <c r="H64" i="7"/>
  <c r="F65" i="7"/>
  <c r="F64" i="7" s="1"/>
  <c r="I65" i="7"/>
  <c r="I64" i="7" s="1"/>
  <c r="F66" i="7"/>
  <c r="I66" i="7"/>
  <c r="F67" i="7"/>
  <c r="I67" i="7"/>
  <c r="F68" i="7"/>
  <c r="I68" i="7"/>
  <c r="F69" i="7"/>
  <c r="I69" i="7"/>
  <c r="F70" i="7"/>
  <c r="I70" i="7"/>
  <c r="F71" i="7"/>
  <c r="I71" i="7"/>
  <c r="D72" i="7"/>
  <c r="E72" i="7"/>
  <c r="G72" i="7"/>
  <c r="H72" i="7"/>
  <c r="F73" i="7"/>
  <c r="F72" i="7" s="1"/>
  <c r="I73" i="7"/>
  <c r="I72" i="7" s="1"/>
  <c r="F74" i="7"/>
  <c r="I74" i="7"/>
  <c r="F75" i="7"/>
  <c r="I75" i="7"/>
  <c r="D76" i="7"/>
  <c r="E76" i="7"/>
  <c r="G76" i="7"/>
  <c r="H76" i="7"/>
  <c r="F77" i="7"/>
  <c r="F76" i="7" s="1"/>
  <c r="I77" i="7"/>
  <c r="I76" i="7" s="1"/>
  <c r="F78" i="7"/>
  <c r="I78" i="7"/>
  <c r="F79" i="7"/>
  <c r="I79" i="7"/>
  <c r="F80" i="7"/>
  <c r="I80" i="7"/>
  <c r="F81" i="7"/>
  <c r="I81" i="7"/>
  <c r="F82" i="7"/>
  <c r="I82" i="7"/>
  <c r="F83" i="7"/>
  <c r="I83" i="7"/>
  <c r="D84" i="7"/>
  <c r="E84" i="7"/>
  <c r="G84" i="7"/>
  <c r="H84" i="7"/>
  <c r="F12" i="6"/>
  <c r="I12" i="6"/>
  <c r="F14" i="6"/>
  <c r="F22" i="6" s="1"/>
  <c r="I14" i="6"/>
  <c r="F16" i="6"/>
  <c r="I16" i="6"/>
  <c r="F18" i="6"/>
  <c r="I18" i="6"/>
  <c r="F20" i="6"/>
  <c r="I20" i="6"/>
  <c r="D22" i="6"/>
  <c r="E22" i="6"/>
  <c r="G22" i="6"/>
  <c r="H22" i="6"/>
  <c r="I22" i="6"/>
  <c r="D12" i="5"/>
  <c r="E12" i="5"/>
  <c r="G12" i="5"/>
  <c r="H12" i="5"/>
  <c r="F13" i="5"/>
  <c r="F12" i="5" s="1"/>
  <c r="I13" i="5"/>
  <c r="I12" i="5" s="1"/>
  <c r="F14" i="5"/>
  <c r="I14" i="5"/>
  <c r="F15" i="5"/>
  <c r="I15" i="5"/>
  <c r="F16" i="5"/>
  <c r="I16" i="5"/>
  <c r="F17" i="5"/>
  <c r="I17" i="5"/>
  <c r="F18" i="5"/>
  <c r="I18" i="5"/>
  <c r="F19" i="5"/>
  <c r="I19" i="5"/>
  <c r="F20" i="5"/>
  <c r="I20" i="5"/>
  <c r="D22" i="5"/>
  <c r="E22" i="5"/>
  <c r="E48" i="5" s="1"/>
  <c r="G22" i="5"/>
  <c r="H22" i="5"/>
  <c r="F23" i="5"/>
  <c r="F22" i="5" s="1"/>
  <c r="I23" i="5"/>
  <c r="F24" i="5"/>
  <c r="I24" i="5"/>
  <c r="I22" i="5" s="1"/>
  <c r="F25" i="5"/>
  <c r="I25" i="5"/>
  <c r="F26" i="5"/>
  <c r="I26" i="5"/>
  <c r="F27" i="5"/>
  <c r="I27" i="5"/>
  <c r="F28" i="5"/>
  <c r="I28" i="5"/>
  <c r="F29" i="5"/>
  <c r="I29" i="5"/>
  <c r="D31" i="5"/>
  <c r="E31" i="5"/>
  <c r="G31" i="5"/>
  <c r="H31" i="5"/>
  <c r="F32" i="5"/>
  <c r="F31" i="5" s="1"/>
  <c r="I32" i="5"/>
  <c r="F33" i="5"/>
  <c r="I33" i="5"/>
  <c r="I31" i="5" s="1"/>
  <c r="F34" i="5"/>
  <c r="I34" i="5"/>
  <c r="F35" i="5"/>
  <c r="I35" i="5"/>
  <c r="F36" i="5"/>
  <c r="I36" i="5"/>
  <c r="F37" i="5"/>
  <c r="I37" i="5"/>
  <c r="F38" i="5"/>
  <c r="I38" i="5"/>
  <c r="F39" i="5"/>
  <c r="I39" i="5"/>
  <c r="F40" i="5"/>
  <c r="I40" i="5"/>
  <c r="D42" i="5"/>
  <c r="E42" i="5"/>
  <c r="G42" i="5"/>
  <c r="H42" i="5"/>
  <c r="F43" i="5"/>
  <c r="F42" i="5" s="1"/>
  <c r="I43" i="5"/>
  <c r="F44" i="5"/>
  <c r="I44" i="5"/>
  <c r="I42" i="5" s="1"/>
  <c r="F45" i="5"/>
  <c r="I45" i="5"/>
  <c r="F46" i="5"/>
  <c r="I46" i="5"/>
  <c r="D48" i="5"/>
  <c r="G48" i="5"/>
  <c r="H48" i="5"/>
  <c r="F16" i="4"/>
  <c r="I16" i="4" s="1"/>
  <c r="I19" i="4" s="1"/>
  <c r="F17" i="4"/>
  <c r="I17" i="4"/>
  <c r="D19" i="4"/>
  <c r="E19" i="4"/>
  <c r="G19" i="4"/>
  <c r="H19" i="4"/>
  <c r="I84" i="7" l="1"/>
  <c r="F84" i="7"/>
  <c r="I48" i="5"/>
  <c r="F48" i="5"/>
  <c r="F19" i="4"/>
  <c r="J35" i="1"/>
  <c r="J36" i="1"/>
  <c r="J37" i="1"/>
  <c r="J38" i="1"/>
  <c r="J39" i="1"/>
  <c r="J40" i="1"/>
  <c r="G34" i="1"/>
  <c r="G35" i="1"/>
  <c r="G36" i="1"/>
  <c r="G37" i="1"/>
  <c r="G38" i="1"/>
  <c r="G39" i="1"/>
  <c r="G40" i="1"/>
  <c r="G42" i="1"/>
  <c r="G43" i="1"/>
  <c r="G44" i="1"/>
  <c r="G45" i="1"/>
  <c r="J43" i="1"/>
  <c r="J44" i="1"/>
  <c r="J45" i="1"/>
  <c r="F41" i="1"/>
  <c r="H41" i="1"/>
  <c r="I41" i="1"/>
  <c r="E41" i="1"/>
  <c r="E23" i="1"/>
  <c r="F31" i="1"/>
  <c r="F50" i="1" s="1"/>
  <c r="H31" i="1"/>
  <c r="H50" i="1" s="1"/>
  <c r="I31" i="1"/>
  <c r="I50" i="1" s="1"/>
  <c r="E31" i="1"/>
  <c r="E50" i="1" s="1"/>
  <c r="J16" i="1"/>
  <c r="J17" i="1"/>
  <c r="J18" i="1"/>
  <c r="J19" i="1"/>
  <c r="J20" i="1"/>
  <c r="J21" i="1"/>
  <c r="J22" i="1"/>
  <c r="G16" i="1"/>
  <c r="G17" i="1"/>
  <c r="G18" i="1"/>
  <c r="G19" i="1"/>
  <c r="G20" i="1"/>
  <c r="G21" i="1"/>
  <c r="G22" i="1"/>
  <c r="J48" i="1"/>
  <c r="J47" i="1"/>
  <c r="J42" i="1"/>
  <c r="J41" i="1"/>
  <c r="J34" i="1"/>
  <c r="J33" i="1"/>
  <c r="J32" i="1"/>
  <c r="G48" i="1"/>
  <c r="G47" i="1"/>
  <c r="G33" i="1"/>
  <c r="G32" i="1"/>
  <c r="J15" i="1"/>
  <c r="J14" i="1"/>
  <c r="J13" i="1"/>
  <c r="J12" i="1"/>
  <c r="G15" i="1"/>
  <c r="G14" i="1"/>
  <c r="G13" i="1"/>
  <c r="G12" i="1"/>
  <c r="I47" i="1"/>
  <c r="H47" i="1"/>
  <c r="F47" i="1"/>
  <c r="E47" i="1"/>
  <c r="H23" i="1"/>
  <c r="F23" i="1"/>
  <c r="I23" i="1"/>
  <c r="G41" i="1"/>
  <c r="G31" i="1" l="1"/>
  <c r="G50" i="1" s="1"/>
  <c r="J31" i="1"/>
  <c r="J50" i="1" s="1"/>
  <c r="G23" i="1"/>
  <c r="J23" i="1"/>
</calcChain>
</file>

<file path=xl/sharedStrings.xml><?xml version="1.0" encoding="utf-8"?>
<sst xmlns="http://schemas.openxmlformats.org/spreadsheetml/2006/main" count="242" uniqueCount="162">
  <si>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</si>
  <si>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</si>
  <si>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</si>
  <si>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</si>
  <si>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</si>
  <si>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</si>
  <si>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</si>
  <si>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</si>
  <si>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</si>
  <si>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</si>
  <si>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</si>
  <si>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</si>
  <si>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</si>
  <si>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</si>
  <si>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</si>
  <si>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</si>
  <si>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</si>
  <si>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</si>
  <si>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</si>
  <si>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</si>
  <si>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</si>
  <si>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</si>
  <si>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</si>
  <si>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</si>
  <si>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</si>
  <si>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</si>
  <si>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(6= 5 - 1 )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</si>
  <si>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</si>
  <si>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</si>
  <si>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</si>
  <si>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</si>
  <si>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</si>
  <si>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</si>
  <si>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Cuenta Pública 2020</t>
  </si>
  <si>
    <t>Del 1 de Enero al 31 de Diciembre de 2020</t>
  </si>
  <si>
    <t>Municipio de Corregidora, Querétaro</t>
  </si>
  <si>
    <t>Bajo protesta de decir verdad declaramos que los Estados Financieros y sus Notas son razonablemente correctos y responsabilidad del emisor</t>
  </si>
  <si>
    <t>Bajo protesta de decir verdad declaramos que los Estados Financieros y sus notas, son razonablemente correctos y son responsabilidad del emisor</t>
  </si>
  <si>
    <t>Total del Gasto</t>
  </si>
  <si>
    <t>Entidades Paraestatales y Fideicomisos No Empresariales y No Financieros</t>
  </si>
  <si>
    <t>Órgano Ejecutivo Municipal (Ayuntamiento)</t>
  </si>
  <si>
    <t>6 = ( 3 - 4 )</t>
  </si>
  <si>
    <t>3 = (1 + 2 )</t>
  </si>
  <si>
    <t>Pagado</t>
  </si>
  <si>
    <t>Ampliaciones/ (Reducciones)</t>
  </si>
  <si>
    <t>Aprobado</t>
  </si>
  <si>
    <t>Subejercicio</t>
  </si>
  <si>
    <t>Egresos</t>
  </si>
  <si>
    <t>Concepto</t>
  </si>
  <si>
    <t>Clasificación Administrativa</t>
  </si>
  <si>
    <t>Estado Analítico del Ejercicio del Presupuesto de Egresos</t>
  </si>
  <si>
    <t xml:space="preserve">     Adeudos de Ejercicios Fiscales Anteriores</t>
  </si>
  <si>
    <t xml:space="preserve">     Saneamiento del Sistema Financiero</t>
  </si>
  <si>
    <t xml:space="preserve">     Transferencias, Participaciones y Aportaciones entre Diferentes Niveles y Ordenes de Gobierno</t>
  </si>
  <si>
    <t xml:space="preserve">     Transacciones de la Deuda Publica / Costo Financiero de la Deuda</t>
  </si>
  <si>
    <t>Otras no Clasificadas en Funciones Anteriores</t>
  </si>
  <si>
    <t xml:space="preserve">    Otras Industrias y Otros Asuntos Económicos</t>
  </si>
  <si>
    <t xml:space="preserve">    Ciencia, Tecnología e Innovación</t>
  </si>
  <si>
    <t xml:space="preserve">    Turismo</t>
  </si>
  <si>
    <t xml:space="preserve">    Comunicaciones</t>
  </si>
  <si>
    <t xml:space="preserve">    Transporte</t>
  </si>
  <si>
    <t xml:space="preserve">    Minería, Manufacturas y Construcción</t>
  </si>
  <si>
    <t xml:space="preserve">    Combustibles y Energía</t>
  </si>
  <si>
    <t xml:space="preserve">     Agropecuaria, Silvicultura, Pesca y Caza</t>
  </si>
  <si>
    <t xml:space="preserve">     Asuntos Económicos, Comerciales y Laborales en General</t>
  </si>
  <si>
    <t>Desarrollo Económico</t>
  </si>
  <si>
    <t xml:space="preserve">     Otros Asuntos Sociales</t>
  </si>
  <si>
    <t xml:space="preserve">     Protección Social</t>
  </si>
  <si>
    <t xml:space="preserve">     Educación</t>
  </si>
  <si>
    <t xml:space="preserve">     Recreación, Cultura y Otras Manifestaciones Sociales</t>
  </si>
  <si>
    <t xml:space="preserve">     Salud</t>
  </si>
  <si>
    <t xml:space="preserve">     Vivienda y Servicios a la Comunidad</t>
  </si>
  <si>
    <t xml:space="preserve">     Protección Ambiental</t>
  </si>
  <si>
    <t>Desarrollo Social</t>
  </si>
  <si>
    <t xml:space="preserve">    Otros Servicios Generales</t>
  </si>
  <si>
    <t xml:space="preserve">    Asuntos de Orden Público y de Seguridad Interior</t>
  </si>
  <si>
    <t xml:space="preserve">    Seguridad Nacional</t>
  </si>
  <si>
    <t xml:space="preserve">    Asuntos Financieros y Hacendarios</t>
  </si>
  <si>
    <t xml:space="preserve">    Relaciones Exteriores</t>
  </si>
  <si>
    <t xml:space="preserve">    Coordinación de la Política de Gobierno</t>
  </si>
  <si>
    <t xml:space="preserve">    Justicia</t>
  </si>
  <si>
    <t xml:space="preserve">     Legislación</t>
  </si>
  <si>
    <t>Gobierno</t>
  </si>
  <si>
    <t>Clasificación Funcional (Finalidad y Función)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</si>
  <si>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</si>
  <si>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</si>
  <si>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</si>
  <si>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</si>
  <si>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</si>
  <si>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 xml:space="preserve">Egresos </t>
  </si>
  <si>
    <t>Clasificación Económica (por Tipo de Gasto)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</si>
  <si>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</si>
  <si>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</si>
  <si>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</si>
  <si>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</si>
  <si>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</si>
  <si>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</si>
  <si>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</si>
  <si>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</si>
  <si>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</si>
  <si>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</si>
  <si>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</si>
  <si>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</si>
  <si>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</si>
  <si>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</si>
  <si>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</si>
  <si>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</si>
  <si>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</si>
  <si>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</si>
  <si>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</si>
  <si>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</si>
  <si>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</si>
  <si>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</si>
  <si>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</si>
  <si>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</si>
  <si>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</si>
  <si>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</si>
  <si>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</si>
  <si>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</si>
  <si>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</si>
  <si>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</si>
  <si>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</si>
  <si>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</si>
  <si>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</si>
  <si>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</si>
  <si>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</si>
  <si>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</si>
  <si>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</si>
  <si>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</si>
  <si>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</si>
  <si>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</si>
  <si>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</si>
  <si>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</si>
  <si>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</si>
  <si>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</si>
  <si>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</si>
  <si>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</si>
  <si>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</si>
  <si>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</si>
  <si>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</si>
  <si>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</si>
  <si>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</si>
  <si>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</si>
  <si>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</si>
  <si>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</si>
  <si>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</si>
  <si>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</si>
  <si>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</si>
  <si>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</si>
  <si>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</si>
  <si>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</si>
  <si>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</si>
  <si>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</si>
  <si>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</si>
  <si>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</si>
  <si>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</si>
  <si>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</si>
  <si>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</si>
  <si>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</si>
  <si>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</si>
  <si>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</si>
  <si>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Clasificación por Objeto del Gasto (Capítulo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</si>
</sst>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3" formatCode="_-* #,##0.00_-;\-* #,##0.00_-;_-* &quot;-&quot;??_-;_-@_-"/>
    <numFmt numFmtId="164" formatCode="0_ ;\-0\ "/>
    <numFmt numFmtId="165" formatCode="#,##0_ ;[Red]\-#,##0\ "/>
  </numFmts>
  <fonts count="3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9933"/>
        <bgColor rgb="FF339966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1" fillId="0" borderId="0"/>
    <xf numFmtId="0" fontId="21" fillId="0" borderId="0"/>
    <xf numFmtId="43" fontId="21" fillId="0" borderId="0" applyFont="0" applyFill="0" applyBorder="0" applyAlignment="0" applyProtection="0"/>
  </cellStyleXfs>
  <cellXfs count="237">
    <xf numFmtId="0" fontId="0" fillId="0" borderId="0" xfId="0"/>
    <xf numFmtId="0" fontId="12" fillId="2" borderId="0" xfId="4" applyFont="1" applyFill="1"/>
    <xf numFmtId="0" fontId="13" fillId="2" borderId="0" xfId="0" applyFont="1" applyFill="1"/>
    <xf numFmtId="0" fontId="12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13" fillId="0" borderId="10" xfId="0" applyFont="1" applyBorder="1"/>
    <xf numFmtId="0" fontId="14" fillId="2" borderId="10" xfId="0" applyFont="1" applyFill="1" applyBorder="1" applyAlignment="1">
      <alignment vertical="center" wrapText="1"/>
    </xf>
    <xf numFmtId="0" fontId="4" fillId="2" borderId="4" xfId="4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0" xfId="0" applyFont="1" applyBorder="1"/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5" fillId="2" borderId="0" xfId="0" applyFont="1" applyFill="1"/>
    <xf numFmtId="0" fontId="8" fillId="2" borderId="1" xfId="4" applyFont="1" applyFill="1" applyBorder="1"/>
    <xf numFmtId="0" fontId="8" fillId="2" borderId="2" xfId="4" applyFont="1" applyFill="1" applyBorder="1"/>
    <xf numFmtId="0" fontId="8" fillId="2" borderId="3" xfId="4" applyFont="1" applyFill="1" applyBorder="1"/>
    <xf numFmtId="0" fontId="8" fillId="2" borderId="3" xfId="4" applyFont="1" applyFill="1" applyBorder="1" applyAlignment="1">
      <alignment horizontal="center"/>
    </xf>
    <xf numFmtId="0" fontId="8" fillId="2" borderId="12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wrapText="1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11" xfId="4" applyFont="1" applyFill="1" applyBorder="1" applyAlignment="1">
      <alignment horizontal="left" wrapText="1"/>
    </xf>
    <xf numFmtId="0" fontId="16" fillId="0" borderId="0" xfId="0" applyFont="1"/>
    <xf numFmtId="37" fontId="17" fillId="3" borderId="13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wrapText="1"/>
    </xf>
    <xf numFmtId="37" fontId="17" fillId="3" borderId="13" xfId="1" applyNumberFormat="1" applyFont="1" applyFill="1" applyBorder="1" applyAlignment="1" applyProtection="1">
      <alignment horizontal="center" vertical="center"/>
    </xf>
    <xf numFmtId="3" fontId="9" fillId="2" borderId="13" xfId="4" applyNumberFormat="1" applyFont="1" applyFill="1" applyBorder="1" applyAlignment="1" applyProtection="1">
      <alignment horizontal="right"/>
    </xf>
    <xf numFmtId="3" fontId="2" fillId="2" borderId="12" xfId="4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>
      <alignment horizontal="right" vertical="center" wrapText="1"/>
    </xf>
    <xf numFmtId="3" fontId="4" fillId="2" borderId="13" xfId="4" applyNumberFormat="1" applyFont="1" applyFill="1" applyBorder="1" applyAlignment="1">
      <alignment horizontal="right"/>
    </xf>
    <xf numFmtId="3" fontId="18" fillId="2" borderId="14" xfId="4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3" fontId="8" fillId="2" borderId="10" xfId="2" applyNumberFormat="1" applyFont="1" applyFill="1" applyBorder="1" applyAlignment="1" applyProtection="1">
      <alignment horizontal="right" vertical="center"/>
      <protection locked="0"/>
    </xf>
    <xf numFmtId="3" fontId="8" fillId="2" borderId="10" xfId="2" applyNumberFormat="1" applyFont="1" applyFill="1" applyBorder="1" applyAlignment="1" applyProtection="1">
      <alignment horizontal="right" vertical="center"/>
    </xf>
    <xf numFmtId="3" fontId="8" fillId="2" borderId="7" xfId="2" applyNumberFormat="1" applyFont="1" applyFill="1" applyBorder="1" applyAlignment="1">
      <alignment horizontal="center" vertical="center"/>
    </xf>
    <xf numFmtId="3" fontId="4" fillId="2" borderId="14" xfId="2" applyNumberFormat="1" applyFont="1" applyFill="1" applyBorder="1" applyAlignment="1">
      <alignment horizontal="right" vertical="center"/>
    </xf>
    <xf numFmtId="3" fontId="18" fillId="2" borderId="14" xfId="2" applyNumberFormat="1" applyFont="1" applyFill="1" applyBorder="1" applyAlignment="1">
      <alignment horizontal="right" vertical="center"/>
    </xf>
    <xf numFmtId="3" fontId="2" fillId="2" borderId="15" xfId="2" applyNumberFormat="1" applyFont="1" applyFill="1" applyBorder="1" applyAlignment="1">
      <alignment horizontal="right" vertical="center"/>
    </xf>
    <xf numFmtId="37" fontId="17" fillId="3" borderId="1" xfId="1" applyNumberFormat="1" applyFont="1" applyFill="1" applyBorder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/>
    </xf>
    <xf numFmtId="37" fontId="17" fillId="3" borderId="3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0" xfId="1" applyNumberFormat="1" applyFont="1" applyFill="1" applyBorder="1" applyAlignment="1" applyProtection="1">
      <alignment horizontal="center"/>
      <protection locked="0"/>
    </xf>
    <xf numFmtId="37" fontId="17" fillId="3" borderId="4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0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/>
    </xf>
    <xf numFmtId="37" fontId="17" fillId="3" borderId="6" xfId="1" applyNumberFormat="1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37" fontId="17" fillId="3" borderId="8" xfId="1" applyNumberFormat="1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3" fontId="4" fillId="2" borderId="12" xfId="4" applyNumberFormat="1" applyFont="1" applyFill="1" applyBorder="1" applyAlignment="1">
      <alignment horizontal="right" vertical="center"/>
    </xf>
    <xf numFmtId="3" fontId="4" fillId="2" borderId="15" xfId="4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0" fontId="4" fillId="2" borderId="0" xfId="4" applyFont="1" applyFill="1" applyBorder="1" applyAlignment="1">
      <alignment horizontal="left" wrapText="1"/>
    </xf>
    <xf numFmtId="0" fontId="4" fillId="2" borderId="10" xfId="4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3" fontId="9" fillId="2" borderId="12" xfId="4" applyNumberFormat="1" applyFont="1" applyFill="1" applyBorder="1" applyAlignment="1">
      <alignment horizontal="right" vertical="center"/>
    </xf>
    <xf numFmtId="3" fontId="9" fillId="2" borderId="15" xfId="4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21" fillId="0" borderId="0" xfId="5" applyFont="1" applyAlignment="1"/>
    <xf numFmtId="0" fontId="21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3" fontId="22" fillId="4" borderId="16" xfId="6" applyNumberFormat="1" applyFont="1" applyFill="1" applyBorder="1" applyAlignment="1">
      <alignment vertical="center" wrapText="1"/>
    </xf>
    <xf numFmtId="0" fontId="22" fillId="4" borderId="17" xfId="5" applyFont="1" applyFill="1" applyBorder="1" applyAlignment="1">
      <alignment vertical="top" wrapText="1"/>
    </xf>
    <xf numFmtId="0" fontId="23" fillId="4" borderId="18" xfId="5" applyFont="1" applyFill="1" applyBorder="1" applyAlignment="1">
      <alignment horizontal="left" vertical="top" wrapText="1"/>
    </xf>
    <xf numFmtId="3" fontId="20" fillId="4" borderId="19" xfId="6" applyNumberFormat="1" applyFont="1" applyFill="1" applyBorder="1" applyAlignment="1">
      <alignment vertical="center" wrapText="1"/>
    </xf>
    <xf numFmtId="0" fontId="20" fillId="4" borderId="20" xfId="5" applyFont="1" applyFill="1" applyBorder="1" applyAlignment="1">
      <alignment vertical="top" wrapText="1"/>
    </xf>
    <xf numFmtId="0" fontId="14" fillId="4" borderId="21" xfId="5" applyFont="1" applyFill="1" applyBorder="1" applyAlignment="1">
      <alignment horizontal="left" vertical="top" wrapText="1"/>
    </xf>
    <xf numFmtId="6" fontId="14" fillId="4" borderId="19" xfId="5" applyNumberFormat="1" applyFont="1" applyFill="1" applyBorder="1" applyAlignment="1">
      <alignment horizontal="left" vertical="center" wrapText="1"/>
    </xf>
    <xf numFmtId="0" fontId="14" fillId="4" borderId="20" xfId="5" applyFont="1" applyFill="1" applyBorder="1" applyAlignment="1">
      <alignment horizontal="left" vertical="center" wrapText="1"/>
    </xf>
    <xf numFmtId="0" fontId="14" fillId="4" borderId="21" xfId="5" applyFont="1" applyFill="1" applyBorder="1" applyAlignment="1">
      <alignment horizontal="left" vertical="center" wrapText="1"/>
    </xf>
    <xf numFmtId="37" fontId="24" fillId="5" borderId="16" xfId="5" applyNumberFormat="1" applyFont="1" applyFill="1" applyBorder="1" applyAlignment="1">
      <alignment horizontal="center"/>
    </xf>
    <xf numFmtId="0" fontId="25" fillId="3" borderId="17" xfId="5" applyFont="1" applyFill="1" applyBorder="1"/>
    <xf numFmtId="0" fontId="25" fillId="3" borderId="18" xfId="5" applyFont="1" applyFill="1" applyBorder="1"/>
    <xf numFmtId="0" fontId="25" fillId="3" borderId="22" xfId="5" applyFont="1" applyFill="1" applyBorder="1"/>
    <xf numFmtId="37" fontId="24" fillId="5" borderId="16" xfId="5" applyNumberFormat="1" applyFont="1" applyFill="1" applyBorder="1" applyAlignment="1">
      <alignment horizontal="center" vertical="center"/>
    </xf>
    <xf numFmtId="37" fontId="24" fillId="5" borderId="16" xfId="5" applyNumberFormat="1" applyFont="1" applyFill="1" applyBorder="1" applyAlignment="1">
      <alignment horizontal="center" wrapText="1"/>
    </xf>
    <xf numFmtId="0" fontId="25" fillId="3" borderId="20" xfId="5" applyFont="1" applyFill="1" applyBorder="1"/>
    <xf numFmtId="0" fontId="25" fillId="3" borderId="21" xfId="5" applyFont="1" applyFill="1" applyBorder="1"/>
    <xf numFmtId="37" fontId="24" fillId="5" borderId="23" xfId="5" applyNumberFormat="1" applyFont="1" applyFill="1" applyBorder="1" applyAlignment="1">
      <alignment horizontal="center" vertical="center" wrapText="1"/>
    </xf>
    <xf numFmtId="0" fontId="25" fillId="3" borderId="24" xfId="5" applyFont="1" applyFill="1" applyBorder="1"/>
    <xf numFmtId="0" fontId="25" fillId="3" borderId="25" xfId="5" applyFont="1" applyFill="1" applyBorder="1"/>
    <xf numFmtId="37" fontId="24" fillId="5" borderId="26" xfId="5" applyNumberFormat="1" applyFont="1" applyFill="1" applyBorder="1" applyAlignment="1">
      <alignment horizontal="center"/>
    </xf>
    <xf numFmtId="0" fontId="25" fillId="3" borderId="27" xfId="5" applyFont="1" applyFill="1" applyBorder="1"/>
    <xf numFmtId="37" fontId="24" fillId="5" borderId="28" xfId="5" applyNumberFormat="1" applyFont="1" applyFill="1" applyBorder="1" applyAlignment="1">
      <alignment horizontal="center" vertical="center" wrapText="1"/>
    </xf>
    <xf numFmtId="0" fontId="14" fillId="4" borderId="0" xfId="5" applyFont="1" applyFill="1" applyBorder="1" applyAlignment="1"/>
    <xf numFmtId="0" fontId="25" fillId="3" borderId="29" xfId="5" applyFont="1" applyFill="1" applyBorder="1"/>
    <xf numFmtId="37" fontId="24" fillId="5" borderId="18" xfId="5" applyNumberFormat="1" applyFont="1" applyFill="1" applyBorder="1" applyAlignment="1">
      <alignment horizontal="center"/>
    </xf>
    <xf numFmtId="0" fontId="25" fillId="3" borderId="0" xfId="5" applyFont="1" applyFill="1" applyBorder="1"/>
    <xf numFmtId="37" fontId="24" fillId="5" borderId="21" xfId="5" applyNumberFormat="1" applyFont="1" applyFill="1" applyBorder="1" applyAlignment="1">
      <alignment horizontal="center"/>
    </xf>
    <xf numFmtId="0" fontId="25" fillId="3" borderId="30" xfId="5" applyFont="1" applyFill="1" applyBorder="1"/>
    <xf numFmtId="37" fontId="24" fillId="5" borderId="28" xfId="5" applyNumberFormat="1" applyFont="1" applyFill="1" applyBorder="1" applyAlignment="1">
      <alignment horizontal="center"/>
    </xf>
    <xf numFmtId="0" fontId="26" fillId="0" borderId="0" xfId="0" applyFont="1"/>
    <xf numFmtId="0" fontId="13" fillId="0" borderId="0" xfId="0" applyFont="1" applyAlignment="1">
      <alignment horizontal="left"/>
    </xf>
    <xf numFmtId="3" fontId="27" fillId="2" borderId="15" xfId="0" applyNumberFormat="1" applyFont="1" applyFill="1" applyBorder="1" applyAlignment="1">
      <alignment horizontal="right" vertical="top"/>
    </xf>
    <xf numFmtId="0" fontId="27" fillId="2" borderId="7" xfId="0" applyFont="1" applyFill="1" applyBorder="1" applyAlignment="1">
      <alignment vertical="top"/>
    </xf>
    <xf numFmtId="0" fontId="27" fillId="2" borderId="5" xfId="0" applyFont="1" applyFill="1" applyBorder="1" applyAlignment="1">
      <alignment horizontal="left" vertical="top"/>
    </xf>
    <xf numFmtId="3" fontId="19" fillId="2" borderId="15" xfId="0" applyNumberFormat="1" applyFont="1" applyFill="1" applyBorder="1" applyAlignment="1" applyProtection="1">
      <alignment horizontal="right" vertical="top"/>
    </xf>
    <xf numFmtId="0" fontId="19" fillId="2" borderId="7" xfId="0" applyFont="1" applyFill="1" applyBorder="1" applyAlignment="1">
      <alignment vertical="top"/>
    </xf>
    <xf numFmtId="0" fontId="19" fillId="2" borderId="5" xfId="0" applyFont="1" applyFill="1" applyBorder="1" applyAlignment="1">
      <alignment horizontal="left" vertical="top"/>
    </xf>
    <xf numFmtId="3" fontId="19" fillId="2" borderId="14" xfId="0" applyNumberFormat="1" applyFont="1" applyFill="1" applyBorder="1" applyAlignment="1">
      <alignment horizontal="right" vertical="top" wrapText="1"/>
    </xf>
    <xf numFmtId="3" fontId="19" fillId="2" borderId="14" xfId="0" applyNumberFormat="1" applyFont="1" applyFill="1" applyBorder="1" applyAlignment="1" applyProtection="1">
      <alignment horizontal="right" vertical="top"/>
      <protection locked="0"/>
    </xf>
    <xf numFmtId="0" fontId="19" fillId="2" borderId="10" xfId="0" applyFont="1" applyFill="1" applyBorder="1" applyAlignment="1">
      <alignment horizontal="left" vertical="top"/>
    </xf>
    <xf numFmtId="0" fontId="19" fillId="2" borderId="4" xfId="0" applyFont="1" applyFill="1" applyBorder="1" applyAlignment="1">
      <alignment horizontal="left" vertical="top"/>
    </xf>
    <xf numFmtId="3" fontId="27" fillId="2" borderId="14" xfId="0" applyNumberFormat="1" applyFont="1" applyFill="1" applyBorder="1" applyAlignment="1">
      <alignment horizontal="right" vertical="top"/>
    </xf>
    <xf numFmtId="3" fontId="27" fillId="2" borderId="14" xfId="0" applyNumberFormat="1" applyFont="1" applyFill="1" applyBorder="1" applyAlignment="1" applyProtection="1">
      <alignment horizontal="right" vertical="top"/>
    </xf>
    <xf numFmtId="0" fontId="27" fillId="2" borderId="10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3" fontId="19" fillId="2" borderId="14" xfId="0" applyNumberFormat="1" applyFont="1" applyFill="1" applyBorder="1" applyAlignment="1" applyProtection="1">
      <alignment horizontal="right" vertical="top"/>
    </xf>
    <xf numFmtId="0" fontId="19" fillId="2" borderId="10" xfId="0" applyFont="1" applyFill="1" applyBorder="1" applyAlignment="1">
      <alignment horizontal="justify" vertical="top"/>
    </xf>
    <xf numFmtId="0" fontId="19" fillId="2" borderId="4" xfId="0" applyFont="1" applyFill="1" applyBorder="1" applyAlignment="1">
      <alignment horizontal="left" vertical="top"/>
    </xf>
    <xf numFmtId="3" fontId="19" fillId="2" borderId="14" xfId="0" applyNumberFormat="1" applyFont="1" applyFill="1" applyBorder="1" applyAlignment="1" applyProtection="1">
      <alignment horizontal="right" vertical="top" wrapText="1"/>
    </xf>
    <xf numFmtId="3" fontId="27" fillId="2" borderId="14" xfId="0" applyNumberFormat="1" applyFont="1" applyFill="1" applyBorder="1" applyAlignment="1">
      <alignment horizontal="right" vertical="top" wrapText="1"/>
    </xf>
    <xf numFmtId="3" fontId="19" fillId="2" borderId="14" xfId="0" applyNumberFormat="1" applyFont="1" applyFill="1" applyBorder="1" applyAlignment="1" applyProtection="1">
      <alignment horizontal="right" vertical="top" wrapText="1"/>
      <protection locked="0"/>
    </xf>
    <xf numFmtId="3" fontId="19" fillId="2" borderId="12" xfId="0" applyNumberFormat="1" applyFont="1" applyFill="1" applyBorder="1" applyAlignment="1">
      <alignment horizontal="justify" vertical="center" wrapText="1"/>
    </xf>
    <xf numFmtId="0" fontId="19" fillId="2" borderId="3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7" fillId="3" borderId="13" xfId="1" applyNumberFormat="1" applyFont="1" applyFill="1" applyBorder="1" applyAlignment="1" applyProtection="1">
      <alignment horizontal="center" vertical="center"/>
    </xf>
    <xf numFmtId="164" fontId="17" fillId="3" borderId="8" xfId="1" applyNumberFormat="1" applyFont="1" applyFill="1" applyBorder="1" applyAlignment="1" applyProtection="1">
      <alignment horizontal="center" vertical="center"/>
    </xf>
    <xf numFmtId="164" fontId="17" fillId="3" borderId="7" xfId="1" applyNumberFormat="1" applyFont="1" applyFill="1" applyBorder="1" applyAlignment="1" applyProtection="1">
      <alignment horizontal="center" vertical="center"/>
    </xf>
    <xf numFmtId="164" fontId="17" fillId="3" borderId="5" xfId="1" applyNumberFormat="1" applyFont="1" applyFill="1" applyBorder="1" applyAlignment="1" applyProtection="1">
      <alignment horizontal="center" vertical="center"/>
    </xf>
    <xf numFmtId="164" fontId="17" fillId="3" borderId="15" xfId="1" applyNumberFormat="1" applyFont="1" applyFill="1" applyBorder="1" applyAlignment="1" applyProtection="1">
      <alignment horizontal="center" vertical="center"/>
    </xf>
    <xf numFmtId="164" fontId="17" fillId="3" borderId="8" xfId="1" applyNumberFormat="1" applyFont="1" applyFill="1" applyBorder="1" applyAlignment="1" applyProtection="1">
      <alignment horizontal="center" vertical="center" wrapText="1"/>
    </xf>
    <xf numFmtId="164" fontId="17" fillId="3" borderId="10" xfId="1" applyNumberFormat="1" applyFont="1" applyFill="1" applyBorder="1" applyAlignment="1" applyProtection="1">
      <alignment horizontal="center" vertical="center"/>
    </xf>
    <xf numFmtId="164" fontId="17" fillId="3" borderId="4" xfId="1" applyNumberFormat="1" applyFont="1" applyFill="1" applyBorder="1" applyAlignment="1" applyProtection="1">
      <alignment horizontal="center" vertical="center"/>
    </xf>
    <xf numFmtId="164" fontId="17" fillId="3" borderId="12" xfId="1" applyNumberFormat="1" applyFont="1" applyFill="1" applyBorder="1" applyAlignment="1" applyProtection="1">
      <alignment horizontal="center" vertical="center"/>
    </xf>
    <xf numFmtId="164" fontId="17" fillId="3" borderId="11" xfId="1" applyNumberFormat="1" applyFont="1" applyFill="1" applyBorder="1" applyAlignment="1" applyProtection="1">
      <alignment horizontal="center" vertical="center"/>
    </xf>
    <xf numFmtId="164" fontId="17" fillId="3" borderId="9" xfId="1" applyNumberFormat="1" applyFont="1" applyFill="1" applyBorder="1" applyAlignment="1" applyProtection="1">
      <alignment horizontal="center" vertical="center"/>
    </xf>
    <xf numFmtId="164" fontId="17" fillId="3" borderId="8" xfId="1" applyNumberFormat="1" applyFont="1" applyFill="1" applyBorder="1" applyAlignment="1" applyProtection="1">
      <alignment horizontal="center" vertical="center"/>
    </xf>
    <xf numFmtId="164" fontId="17" fillId="3" borderId="3" xfId="1" applyNumberFormat="1" applyFont="1" applyFill="1" applyBorder="1" applyAlignment="1" applyProtection="1">
      <alignment horizontal="center" vertical="center"/>
    </xf>
    <xf numFmtId="164" fontId="17" fillId="3" borderId="1" xfId="1" applyNumberFormat="1" applyFont="1" applyFill="1" applyBorder="1" applyAlignment="1" applyProtection="1">
      <alignment horizontal="center" vertical="center"/>
    </xf>
    <xf numFmtId="164" fontId="28" fillId="3" borderId="7" xfId="1" applyNumberFormat="1" applyFont="1" applyFill="1" applyBorder="1" applyAlignment="1" applyProtection="1">
      <alignment horizontal="center" vertical="center"/>
    </xf>
    <xf numFmtId="164" fontId="28" fillId="3" borderId="6" xfId="1" applyNumberFormat="1" applyFont="1" applyFill="1" applyBorder="1" applyAlignment="1" applyProtection="1">
      <alignment horizontal="center" vertical="center"/>
    </xf>
    <xf numFmtId="164" fontId="28" fillId="3" borderId="5" xfId="1" applyNumberFormat="1" applyFont="1" applyFill="1" applyBorder="1" applyAlignment="1" applyProtection="1">
      <alignment horizontal="center" vertical="center"/>
    </xf>
    <xf numFmtId="164" fontId="28" fillId="3" borderId="10" xfId="1" applyNumberFormat="1" applyFont="1" applyFill="1" applyBorder="1" applyAlignment="1" applyProtection="1">
      <alignment horizontal="center" vertical="center"/>
    </xf>
    <xf numFmtId="164" fontId="28" fillId="3" borderId="0" xfId="1" applyNumberFormat="1" applyFont="1" applyFill="1" applyBorder="1" applyAlignment="1" applyProtection="1">
      <alignment horizontal="center" vertical="center"/>
    </xf>
    <xf numFmtId="164" fontId="28" fillId="3" borderId="4" xfId="1" applyNumberFormat="1" applyFont="1" applyFill="1" applyBorder="1" applyAlignment="1" applyProtection="1">
      <alignment horizontal="center" vertical="center"/>
    </xf>
    <xf numFmtId="164" fontId="28" fillId="3" borderId="10" xfId="1" applyNumberFormat="1" applyFont="1" applyFill="1" applyBorder="1" applyAlignment="1" applyProtection="1">
      <alignment horizontal="center" vertical="center"/>
      <protection locked="0"/>
    </xf>
    <xf numFmtId="164" fontId="28" fillId="3" borderId="0" xfId="1" applyNumberFormat="1" applyFont="1" applyFill="1" applyBorder="1" applyAlignment="1" applyProtection="1">
      <alignment horizontal="center" vertical="center"/>
      <protection locked="0"/>
    </xf>
    <xf numFmtId="164" fontId="28" fillId="3" borderId="4" xfId="1" applyNumberFormat="1" applyFont="1" applyFill="1" applyBorder="1" applyAlignment="1" applyProtection="1">
      <alignment horizontal="center" vertical="center"/>
      <protection locked="0"/>
    </xf>
    <xf numFmtId="164" fontId="28" fillId="3" borderId="3" xfId="1" applyNumberFormat="1" applyFont="1" applyFill="1" applyBorder="1" applyAlignment="1" applyProtection="1">
      <alignment horizontal="center" vertical="center"/>
    </xf>
    <xf numFmtId="164" fontId="28" fillId="3" borderId="2" xfId="1" applyNumberFormat="1" applyFont="1" applyFill="1" applyBorder="1" applyAlignment="1" applyProtection="1">
      <alignment horizontal="center" vertical="center"/>
    </xf>
    <xf numFmtId="164" fontId="28" fillId="3" borderId="1" xfId="1" applyNumberFormat="1" applyFont="1" applyFill="1" applyBorder="1" applyAlignment="1" applyProtection="1">
      <alignment horizontal="center" vertical="center"/>
    </xf>
    <xf numFmtId="3" fontId="4" fillId="6" borderId="15" xfId="0" applyNumberFormat="1" applyFont="1" applyFill="1" applyBorder="1" applyAlignment="1" applyProtection="1">
      <alignment horizontal="right" vertical="center" wrapText="1"/>
    </xf>
    <xf numFmtId="0" fontId="4" fillId="6" borderId="7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3" fontId="2" fillId="6" borderId="15" xfId="0" applyNumberFormat="1" applyFont="1" applyFill="1" applyBorder="1" applyAlignment="1">
      <alignment horizontal="right" vertical="center" wrapText="1"/>
    </xf>
    <xf numFmtId="3" fontId="2" fillId="6" borderId="14" xfId="2" applyNumberFormat="1" applyFont="1" applyFill="1" applyBorder="1" applyAlignment="1">
      <alignment horizontal="right" vertical="center" wrapText="1"/>
    </xf>
    <xf numFmtId="3" fontId="2" fillId="6" borderId="14" xfId="2" applyNumberFormat="1" applyFont="1" applyFill="1" applyBorder="1" applyAlignment="1" applyProtection="1">
      <alignment horizontal="right" vertical="center" wrapText="1"/>
      <protection locked="0"/>
    </xf>
    <xf numFmtId="0" fontId="4" fillId="6" borderId="10" xfId="0" applyFont="1" applyFill="1" applyBorder="1" applyAlignment="1">
      <alignment horizontal="left" vertical="center" wrapText="1" indent="1"/>
    </xf>
    <xf numFmtId="0" fontId="4" fillId="6" borderId="4" xfId="0" applyFont="1" applyFill="1" applyBorder="1" applyAlignment="1">
      <alignment horizontal="left" vertical="center" wrapText="1" indent="1"/>
    </xf>
    <xf numFmtId="0" fontId="2" fillId="6" borderId="10" xfId="0" applyFont="1" applyFill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justify" vertical="center" wrapText="1"/>
    </xf>
    <xf numFmtId="3" fontId="2" fillId="6" borderId="12" xfId="0" applyNumberFormat="1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164" fontId="17" fillId="3" borderId="11" xfId="2" applyNumberFormat="1" applyFont="1" applyFill="1" applyBorder="1" applyAlignment="1" applyProtection="1">
      <alignment horizontal="center" vertical="center"/>
    </xf>
    <xf numFmtId="164" fontId="17" fillId="3" borderId="7" xfId="2" applyNumberFormat="1" applyFont="1" applyFill="1" applyBorder="1" applyAlignment="1" applyProtection="1">
      <alignment horizontal="left" vertical="center"/>
    </xf>
    <xf numFmtId="164" fontId="17" fillId="3" borderId="5" xfId="2" applyNumberFormat="1" applyFont="1" applyFill="1" applyBorder="1" applyAlignment="1" applyProtection="1">
      <alignment horizontal="left" vertical="center"/>
    </xf>
    <xf numFmtId="164" fontId="17" fillId="3" borderId="5" xfId="2" applyNumberFormat="1" applyFont="1" applyFill="1" applyBorder="1" applyAlignment="1" applyProtection="1">
      <alignment horizontal="center" vertical="center"/>
    </xf>
    <xf numFmtId="164" fontId="17" fillId="3" borderId="11" xfId="2" applyNumberFormat="1" applyFont="1" applyFill="1" applyBorder="1" applyAlignment="1" applyProtection="1">
      <alignment horizontal="center" vertical="center" wrapText="1"/>
    </xf>
    <xf numFmtId="164" fontId="17" fillId="3" borderId="10" xfId="2" applyNumberFormat="1" applyFont="1" applyFill="1" applyBorder="1" applyAlignment="1" applyProtection="1">
      <alignment horizontal="left" vertical="center"/>
    </xf>
    <xf numFmtId="164" fontId="17" fillId="3" borderId="4" xfId="2" applyNumberFormat="1" applyFont="1" applyFill="1" applyBorder="1" applyAlignment="1" applyProtection="1">
      <alignment horizontal="left" vertical="center"/>
    </xf>
    <xf numFmtId="164" fontId="17" fillId="3" borderId="1" xfId="2" applyNumberFormat="1" applyFont="1" applyFill="1" applyBorder="1" applyAlignment="1" applyProtection="1">
      <alignment horizontal="center" vertical="center"/>
    </xf>
    <xf numFmtId="164" fontId="17" fillId="3" borderId="11" xfId="2" applyNumberFormat="1" applyFont="1" applyFill="1" applyBorder="1" applyAlignment="1" applyProtection="1">
      <alignment horizontal="center" vertical="center"/>
    </xf>
    <xf numFmtId="164" fontId="17" fillId="3" borderId="9" xfId="2" applyNumberFormat="1" applyFont="1" applyFill="1" applyBorder="1" applyAlignment="1" applyProtection="1">
      <alignment horizontal="center" vertical="center"/>
    </xf>
    <xf numFmtId="164" fontId="17" fillId="3" borderId="8" xfId="2" applyNumberFormat="1" applyFont="1" applyFill="1" applyBorder="1" applyAlignment="1" applyProtection="1">
      <alignment horizontal="center" vertical="center"/>
    </xf>
    <xf numFmtId="164" fontId="17" fillId="3" borderId="3" xfId="2" applyNumberFormat="1" applyFont="1" applyFill="1" applyBorder="1" applyAlignment="1" applyProtection="1">
      <alignment horizontal="left" vertical="center"/>
    </xf>
    <xf numFmtId="164" fontId="17" fillId="3" borderId="1" xfId="2" applyNumberFormat="1" applyFont="1" applyFill="1" applyBorder="1" applyAlignment="1" applyProtection="1">
      <alignment horizontal="left" vertical="center"/>
    </xf>
    <xf numFmtId="0" fontId="2" fillId="6" borderId="0" xfId="0" applyFont="1" applyFill="1"/>
    <xf numFmtId="164" fontId="28" fillId="3" borderId="7" xfId="2" applyNumberFormat="1" applyFont="1" applyFill="1" applyBorder="1" applyAlignment="1" applyProtection="1">
      <alignment horizontal="center" vertical="center"/>
    </xf>
    <xf numFmtId="164" fontId="28" fillId="3" borderId="6" xfId="2" applyNumberFormat="1" applyFont="1" applyFill="1" applyBorder="1" applyAlignment="1" applyProtection="1">
      <alignment horizontal="center" vertical="center"/>
    </xf>
    <xf numFmtId="164" fontId="28" fillId="3" borderId="5" xfId="2" applyNumberFormat="1" applyFont="1" applyFill="1" applyBorder="1" applyAlignment="1" applyProtection="1">
      <alignment horizontal="center" vertical="center"/>
    </xf>
    <xf numFmtId="164" fontId="28" fillId="3" borderId="10" xfId="2" applyNumberFormat="1" applyFont="1" applyFill="1" applyBorder="1" applyAlignment="1" applyProtection="1">
      <alignment horizontal="center" vertical="center"/>
    </xf>
    <xf numFmtId="164" fontId="28" fillId="3" borderId="0" xfId="2" applyNumberFormat="1" applyFont="1" applyFill="1" applyBorder="1" applyAlignment="1" applyProtection="1">
      <alignment horizontal="center" vertical="center"/>
    </xf>
    <xf numFmtId="164" fontId="28" fillId="3" borderId="4" xfId="2" applyNumberFormat="1" applyFont="1" applyFill="1" applyBorder="1" applyAlignment="1" applyProtection="1">
      <alignment horizontal="center" vertical="center"/>
    </xf>
    <xf numFmtId="164" fontId="28" fillId="3" borderId="10" xfId="2" applyNumberFormat="1" applyFont="1" applyFill="1" applyBorder="1" applyAlignment="1" applyProtection="1">
      <alignment horizontal="center" vertical="center"/>
      <protection locked="0"/>
    </xf>
    <xf numFmtId="164" fontId="28" fillId="3" borderId="0" xfId="2" applyNumberFormat="1" applyFont="1" applyFill="1" applyBorder="1" applyAlignment="1" applyProtection="1">
      <alignment horizontal="center" vertical="center"/>
      <protection locked="0"/>
    </xf>
    <xf numFmtId="164" fontId="28" fillId="3" borderId="4" xfId="2" applyNumberFormat="1" applyFont="1" applyFill="1" applyBorder="1" applyAlignment="1" applyProtection="1">
      <alignment horizontal="center" vertical="center"/>
      <protection locked="0"/>
    </xf>
    <xf numFmtId="164" fontId="28" fillId="3" borderId="3" xfId="2" applyNumberFormat="1" applyFont="1" applyFill="1" applyBorder="1" applyAlignment="1" applyProtection="1">
      <alignment horizontal="center" vertical="center"/>
    </xf>
    <xf numFmtId="164" fontId="28" fillId="3" borderId="2" xfId="2" applyNumberFormat="1" applyFont="1" applyFill="1" applyBorder="1" applyAlignment="1" applyProtection="1">
      <alignment horizontal="center" vertical="center"/>
    </xf>
    <xf numFmtId="164" fontId="28" fillId="3" borderId="1" xfId="2" applyNumberFormat="1" applyFont="1" applyFill="1" applyBorder="1" applyAlignment="1" applyProtection="1">
      <alignment horizontal="center" vertical="center"/>
    </xf>
    <xf numFmtId="165" fontId="9" fillId="6" borderId="15" xfId="2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justify" vertical="center" wrapText="1"/>
    </xf>
    <xf numFmtId="0" fontId="27" fillId="0" borderId="8" xfId="0" applyFont="1" applyBorder="1" applyAlignment="1">
      <alignment horizontal="justify" vertical="center" wrapText="1"/>
    </xf>
    <xf numFmtId="3" fontId="29" fillId="6" borderId="15" xfId="2" applyNumberFormat="1" applyFont="1" applyFill="1" applyBorder="1" applyAlignment="1">
      <alignment horizontal="right" vertical="center"/>
    </xf>
    <xf numFmtId="3" fontId="29" fillId="6" borderId="15" xfId="2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3" fontId="29" fillId="6" borderId="14" xfId="2" applyNumberFormat="1" applyFont="1" applyFill="1" applyBorder="1" applyAlignment="1">
      <alignment horizontal="right" vertical="center"/>
    </xf>
    <xf numFmtId="3" fontId="29" fillId="6" borderId="14" xfId="2" applyNumberFormat="1" applyFont="1" applyFill="1" applyBorder="1" applyAlignment="1" applyProtection="1">
      <alignment horizontal="right" vertical="center"/>
      <protection locked="0"/>
    </xf>
    <xf numFmtId="3" fontId="7" fillId="6" borderId="14" xfId="2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3" fontId="7" fillId="6" borderId="12" xfId="2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37" fontId="17" fillId="3" borderId="7" xfId="1" applyNumberFormat="1" applyFont="1" applyFill="1" applyBorder="1" applyAlignment="1" applyProtection="1">
      <alignment horizontal="center" vertical="center"/>
    </xf>
    <xf numFmtId="37" fontId="17" fillId="3" borderId="5" xfId="1" applyNumberFormat="1" applyFont="1" applyFill="1" applyBorder="1" applyAlignment="1" applyProtection="1">
      <alignment horizontal="center" vertical="center"/>
    </xf>
    <xf numFmtId="37" fontId="17" fillId="3" borderId="10" xfId="1" applyNumberFormat="1" applyFont="1" applyFill="1" applyBorder="1" applyAlignment="1" applyProtection="1">
      <alignment horizontal="center" vertical="center"/>
    </xf>
    <xf numFmtId="37" fontId="17" fillId="3" borderId="4" xfId="1" applyNumberFormat="1" applyFont="1" applyFill="1" applyBorder="1" applyAlignment="1" applyProtection="1">
      <alignment horizontal="center" vertical="center"/>
    </xf>
    <xf numFmtId="37" fontId="17" fillId="3" borderId="3" xfId="1" applyNumberFormat="1" applyFont="1" applyFill="1" applyBorder="1" applyAlignment="1" applyProtection="1">
      <alignment horizontal="center" vertical="center"/>
    </xf>
    <xf numFmtId="37" fontId="17" fillId="3" borderId="1" xfId="1" applyNumberFormat="1" applyFont="1" applyFill="1" applyBorder="1" applyAlignment="1" applyProtection="1">
      <alignment horizontal="center" vertical="center" wrapText="1"/>
    </xf>
  </cellXfs>
  <cellStyles count="7">
    <cellStyle name="Millares" xfId="1" builtinId="3"/>
    <cellStyle name="Millares 2" xfId="2"/>
    <cellStyle name="Millares 3" xfId="6"/>
    <cellStyle name="Normal" xfId="0" builtinId="0"/>
    <cellStyle name="Normal 2" xfId="3"/>
    <cellStyle name="Normal 3" xfId="5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530"/>
  <sheetViews>
    <sheetView showGridLines="0" workbookViewId="0">
      <selection activeCell="F20" sqref="F20"/>
    </sheetView>
  </sheetViews>
  <sheetFormatPr baseColWidth="10" defaultColWidth="0" defaultRowHeight="15" zeroHeight="1" x14ac:dyDescent="0.25"/>
  <cols>
    <col min="1" max="1" width="11.42578125" customWidth="1"/>
    <col min="2" max="2" width="7.42578125" customWidth="1"/>
    <col min="3" max="3" width="11.42578125" customWidth="1"/>
    <col min="4" max="4" width="31.42578125" customWidth="1"/>
    <col min="5" max="10" width="21" customWidth="1"/>
    <col min="11" max="11" width="11.42578125" customWidth="1"/>
  </cols>
  <sheetData>
    <row r="1" spans="2:10" x14ac:dyDescent="0.25"/>
    <row r="2" spans="2:10" x14ac:dyDescent="0.25"/>
    <row r="3" spans="2:10" x14ac:dyDescent="0.25">
      <c r="B3" s="53" t="s">
        <v>33</v>
      </c>
      <c r="C3" s="54"/>
      <c r="D3" s="54"/>
      <c r="E3" s="54"/>
      <c r="F3" s="54"/>
      <c r="G3" s="54"/>
      <c r="H3" s="54"/>
      <c r="I3" s="54"/>
      <c r="J3" s="55"/>
    </row>
    <row r="4" spans="2:10" x14ac:dyDescent="0.25">
      <c r="B4" s="56" t="s">
        <v>35</v>
      </c>
      <c r="C4" s="57"/>
      <c r="D4" s="57"/>
      <c r="E4" s="57"/>
      <c r="F4" s="57"/>
      <c r="G4" s="57"/>
      <c r="H4" s="57"/>
      <c r="I4" s="57"/>
      <c r="J4" s="58"/>
    </row>
    <row r="5" spans="2:10" x14ac:dyDescent="0.25">
      <c r="B5" s="59" t="s">
        <v>0</v>
      </c>
      <c r="C5" s="60"/>
      <c r="D5" s="60"/>
      <c r="E5" s="60"/>
      <c r="F5" s="60"/>
      <c r="G5" s="60"/>
      <c r="H5" s="60"/>
      <c r="I5" s="60"/>
      <c r="J5" s="61"/>
    </row>
    <row r="6" spans="2:10" x14ac:dyDescent="0.25">
      <c r="B6" s="62" t="s">
        <v>34</v>
      </c>
      <c r="C6" s="63"/>
      <c r="D6" s="63"/>
      <c r="E6" s="63"/>
      <c r="F6" s="63"/>
      <c r="G6" s="63"/>
      <c r="H6" s="63"/>
      <c r="I6" s="63"/>
      <c r="J6" s="64"/>
    </row>
    <row r="7" spans="2:10" x14ac:dyDescent="0.25">
      <c r="B7" s="1"/>
      <c r="C7" s="1"/>
      <c r="D7" s="1"/>
      <c r="E7" s="2"/>
      <c r="F7" s="3"/>
      <c r="G7" s="3"/>
      <c r="H7" s="3"/>
      <c r="I7" s="3"/>
      <c r="J7" s="3"/>
    </row>
    <row r="8" spans="2:10" x14ac:dyDescent="0.25">
      <c r="B8" s="65" t="s">
        <v>1</v>
      </c>
      <c r="C8" s="66"/>
      <c r="D8" s="66"/>
      <c r="E8" s="71" t="s">
        <v>2</v>
      </c>
      <c r="F8" s="72"/>
      <c r="G8" s="72"/>
      <c r="H8" s="72"/>
      <c r="I8" s="73"/>
      <c r="J8" s="74" t="s">
        <v>3</v>
      </c>
    </row>
    <row r="9" spans="2:10" ht="24.75" x14ac:dyDescent="0.25">
      <c r="B9" s="66"/>
      <c r="C9" s="66"/>
      <c r="D9" s="66"/>
      <c r="E9" s="37" t="s">
        <v>4</v>
      </c>
      <c r="F9" s="36" t="s">
        <v>5</v>
      </c>
      <c r="G9" s="37" t="s">
        <v>6</v>
      </c>
      <c r="H9" s="37" t="s">
        <v>7</v>
      </c>
      <c r="I9" s="37" t="s">
        <v>8</v>
      </c>
      <c r="J9" s="74"/>
    </row>
    <row r="10" spans="2:10" x14ac:dyDescent="0.25">
      <c r="B10" s="67"/>
      <c r="C10" s="67"/>
      <c r="D10" s="67"/>
      <c r="E10" s="35" t="s">
        <v>9</v>
      </c>
      <c r="F10" s="35" t="s">
        <v>10</v>
      </c>
      <c r="G10" s="35" t="s">
        <v>11</v>
      </c>
      <c r="H10" s="35" t="s">
        <v>12</v>
      </c>
      <c r="I10" s="35" t="s">
        <v>13</v>
      </c>
      <c r="J10" s="35" t="s">
        <v>26</v>
      </c>
    </row>
    <row r="11" spans="2:10" x14ac:dyDescent="0.25">
      <c r="B11" s="23"/>
      <c r="C11" s="24"/>
      <c r="D11" s="25"/>
      <c r="E11" s="26"/>
      <c r="F11" s="27"/>
      <c r="G11" s="27"/>
      <c r="H11" s="27"/>
      <c r="I11" s="27"/>
      <c r="J11" s="27"/>
    </row>
    <row r="12" spans="2:10" x14ac:dyDescent="0.25">
      <c r="B12" s="68" t="s">
        <v>14</v>
      </c>
      <c r="C12" s="69"/>
      <c r="D12" s="70"/>
      <c r="E12" s="47">
        <v>704739759</v>
      </c>
      <c r="F12" s="47">
        <v>8288329.8499999996</v>
      </c>
      <c r="G12" s="47">
        <f>E12+F12</f>
        <v>713028088.85000002</v>
      </c>
      <c r="H12" s="47">
        <v>713028088.85000002</v>
      </c>
      <c r="I12" s="47">
        <v>713028088.85000002</v>
      </c>
      <c r="J12" s="47">
        <f>I12-E12</f>
        <v>8288329.8500000238</v>
      </c>
    </row>
    <row r="13" spans="2:10" x14ac:dyDescent="0.25">
      <c r="B13" s="68" t="s">
        <v>15</v>
      </c>
      <c r="C13" s="69"/>
      <c r="D13" s="70"/>
      <c r="E13" s="47">
        <v>0</v>
      </c>
      <c r="F13" s="47">
        <v>0</v>
      </c>
      <c r="G13" s="47">
        <f>E13+F13</f>
        <v>0</v>
      </c>
      <c r="H13" s="47">
        <v>0</v>
      </c>
      <c r="I13" s="47">
        <v>0</v>
      </c>
      <c r="J13" s="47">
        <f>I13-E13</f>
        <v>0</v>
      </c>
    </row>
    <row r="14" spans="2:10" x14ac:dyDescent="0.25">
      <c r="B14" s="68" t="s">
        <v>16</v>
      </c>
      <c r="C14" s="69"/>
      <c r="D14" s="70"/>
      <c r="E14" s="47">
        <v>0</v>
      </c>
      <c r="F14" s="47">
        <v>0</v>
      </c>
      <c r="G14" s="47">
        <f>E14+F14</f>
        <v>0</v>
      </c>
      <c r="H14" s="47">
        <v>0</v>
      </c>
      <c r="I14" s="47">
        <v>0</v>
      </c>
      <c r="J14" s="47">
        <f>I14-E14</f>
        <v>0</v>
      </c>
    </row>
    <row r="15" spans="2:10" x14ac:dyDescent="0.25">
      <c r="B15" s="68" t="s">
        <v>17</v>
      </c>
      <c r="C15" s="69"/>
      <c r="D15" s="70"/>
      <c r="E15" s="47">
        <v>165788269</v>
      </c>
      <c r="F15" s="47">
        <v>4948015.2300000004</v>
      </c>
      <c r="G15" s="47">
        <f>E15+F15</f>
        <v>170736284.22999999</v>
      </c>
      <c r="H15" s="47">
        <v>170736284.22999999</v>
      </c>
      <c r="I15" s="47">
        <v>168810654.33000001</v>
      </c>
      <c r="J15" s="47">
        <f>I15-E15</f>
        <v>3022385.3300000131</v>
      </c>
    </row>
    <row r="16" spans="2:10" x14ac:dyDescent="0.25">
      <c r="B16" s="68" t="s">
        <v>18</v>
      </c>
      <c r="C16" s="69"/>
      <c r="D16" s="70"/>
      <c r="E16" s="47">
        <v>20340402</v>
      </c>
      <c r="F16" s="48">
        <v>359843.52</v>
      </c>
      <c r="G16" s="47">
        <f t="shared" ref="G16:G22" si="0">E16+F16</f>
        <v>20700245.52</v>
      </c>
      <c r="H16" s="48">
        <v>20700245.52</v>
      </c>
      <c r="I16" s="48">
        <v>20700245.52</v>
      </c>
      <c r="J16" s="47">
        <f t="shared" ref="J16:J22" si="1">I16-E16</f>
        <v>359843.51999999955</v>
      </c>
    </row>
    <row r="17" spans="2:10" x14ac:dyDescent="0.25">
      <c r="B17" s="68" t="s">
        <v>19</v>
      </c>
      <c r="C17" s="69"/>
      <c r="D17" s="70"/>
      <c r="E17" s="47">
        <v>56848650</v>
      </c>
      <c r="F17" s="48">
        <v>-27844346.440000001</v>
      </c>
      <c r="G17" s="47">
        <f t="shared" si="0"/>
        <v>29004303.559999999</v>
      </c>
      <c r="H17" s="48">
        <v>29004303.559999999</v>
      </c>
      <c r="I17" s="48">
        <v>29004303.559999999</v>
      </c>
      <c r="J17" s="47">
        <f t="shared" si="1"/>
        <v>-27844346.440000001</v>
      </c>
    </row>
    <row r="18" spans="2:10" ht="24" customHeight="1" x14ac:dyDescent="0.25">
      <c r="B18" s="68" t="s">
        <v>27</v>
      </c>
      <c r="C18" s="69"/>
      <c r="D18" s="70"/>
      <c r="E18" s="47">
        <v>0</v>
      </c>
      <c r="F18" s="47">
        <v>0</v>
      </c>
      <c r="G18" s="47">
        <f t="shared" si="0"/>
        <v>0</v>
      </c>
      <c r="H18" s="47">
        <v>0</v>
      </c>
      <c r="I18" s="47">
        <v>0</v>
      </c>
      <c r="J18" s="47">
        <f t="shared" si="1"/>
        <v>0</v>
      </c>
    </row>
    <row r="19" spans="2:10" ht="39.75" customHeight="1" x14ac:dyDescent="0.25">
      <c r="B19" s="68" t="s">
        <v>29</v>
      </c>
      <c r="C19" s="69"/>
      <c r="D19" s="70"/>
      <c r="E19" s="47">
        <v>462613130</v>
      </c>
      <c r="F19" s="47">
        <v>154863631.31</v>
      </c>
      <c r="G19" s="47">
        <f t="shared" si="0"/>
        <v>617476761.30999994</v>
      </c>
      <c r="H19" s="47">
        <v>617476761.30999994</v>
      </c>
      <c r="I19" s="47">
        <v>617476761.30999994</v>
      </c>
      <c r="J19" s="47">
        <f t="shared" si="1"/>
        <v>154863631.30999994</v>
      </c>
    </row>
    <row r="20" spans="2:10" ht="24.75" customHeight="1" x14ac:dyDescent="0.25">
      <c r="B20" s="68" t="s">
        <v>28</v>
      </c>
      <c r="C20" s="69"/>
      <c r="D20" s="70"/>
      <c r="E20" s="47">
        <v>0</v>
      </c>
      <c r="F20" s="47">
        <v>0</v>
      </c>
      <c r="G20" s="47">
        <f t="shared" si="0"/>
        <v>0</v>
      </c>
      <c r="H20" s="47">
        <v>0</v>
      </c>
      <c r="I20" s="47">
        <v>0</v>
      </c>
      <c r="J20" s="47">
        <f t="shared" si="1"/>
        <v>0</v>
      </c>
    </row>
    <row r="21" spans="2:10" x14ac:dyDescent="0.25">
      <c r="B21" s="68" t="s">
        <v>20</v>
      </c>
      <c r="C21" s="69"/>
      <c r="D21" s="70"/>
      <c r="E21" s="47">
        <v>0</v>
      </c>
      <c r="F21" s="47">
        <v>0</v>
      </c>
      <c r="G21" s="47">
        <f t="shared" si="0"/>
        <v>0</v>
      </c>
      <c r="H21" s="47">
        <v>0</v>
      </c>
      <c r="I21" s="47">
        <v>0</v>
      </c>
      <c r="J21" s="47">
        <f t="shared" si="1"/>
        <v>0</v>
      </c>
    </row>
    <row r="22" spans="2:10" ht="11.25" customHeight="1" x14ac:dyDescent="0.25">
      <c r="B22" s="28"/>
      <c r="C22" s="29"/>
      <c r="D22" s="30"/>
      <c r="E22" s="47"/>
      <c r="F22" s="49"/>
      <c r="G22" s="47">
        <f t="shared" si="0"/>
        <v>0</v>
      </c>
      <c r="H22" s="49"/>
      <c r="I22" s="49"/>
      <c r="J22" s="47">
        <f t="shared" si="1"/>
        <v>0</v>
      </c>
    </row>
    <row r="23" spans="2:10" x14ac:dyDescent="0.25">
      <c r="B23" s="31"/>
      <c r="C23" s="32"/>
      <c r="D23" s="33" t="s">
        <v>21</v>
      </c>
      <c r="E23" s="38">
        <f t="shared" ref="E23:J23" si="2">E12+E13+E14+E15+E16+E17+E18+E19+E20+E21</f>
        <v>1410330210</v>
      </c>
      <c r="F23" s="38">
        <f t="shared" si="2"/>
        <v>140615473.47</v>
      </c>
      <c r="G23" s="38">
        <f t="shared" si="2"/>
        <v>1550945683.4699998</v>
      </c>
      <c r="H23" s="38">
        <f t="shared" si="2"/>
        <v>1550945683.4699998</v>
      </c>
      <c r="I23" s="38">
        <f t="shared" si="2"/>
        <v>1549020053.5699999</v>
      </c>
      <c r="J23" s="87">
        <f t="shared" si="2"/>
        <v>138689843.56999999</v>
      </c>
    </row>
    <row r="24" spans="2:10" x14ac:dyDescent="0.25">
      <c r="E24" s="34"/>
      <c r="F24" s="34"/>
      <c r="G24" s="34"/>
      <c r="H24" s="89" t="s">
        <v>24</v>
      </c>
      <c r="I24" s="90"/>
      <c r="J24" s="88"/>
    </row>
    <row r="25" spans="2:10" x14ac:dyDescent="0.25"/>
    <row r="26" spans="2:10" x14ac:dyDescent="0.25"/>
    <row r="27" spans="2:10" ht="15" customHeight="1" x14ac:dyDescent="0.25">
      <c r="B27" s="65" t="s">
        <v>22</v>
      </c>
      <c r="C27" s="66"/>
      <c r="D27" s="66"/>
      <c r="E27" s="71" t="s">
        <v>2</v>
      </c>
      <c r="F27" s="72"/>
      <c r="G27" s="72"/>
      <c r="H27" s="72"/>
      <c r="I27" s="73"/>
      <c r="J27" s="74" t="s">
        <v>3</v>
      </c>
    </row>
    <row r="28" spans="2:10" ht="24.75" x14ac:dyDescent="0.25">
      <c r="B28" s="66"/>
      <c r="C28" s="66"/>
      <c r="D28" s="66"/>
      <c r="E28" s="37" t="s">
        <v>4</v>
      </c>
      <c r="F28" s="36" t="s">
        <v>25</v>
      </c>
      <c r="G28" s="37" t="s">
        <v>6</v>
      </c>
      <c r="H28" s="37" t="s">
        <v>7</v>
      </c>
      <c r="I28" s="37" t="s">
        <v>8</v>
      </c>
      <c r="J28" s="74"/>
    </row>
    <row r="29" spans="2:10" x14ac:dyDescent="0.25">
      <c r="B29" s="67"/>
      <c r="C29" s="67"/>
      <c r="D29" s="67"/>
      <c r="E29" s="35" t="s">
        <v>9</v>
      </c>
      <c r="F29" s="35" t="s">
        <v>10</v>
      </c>
      <c r="G29" s="35" t="s">
        <v>11</v>
      </c>
      <c r="H29" s="35" t="s">
        <v>12</v>
      </c>
      <c r="I29" s="35" t="s">
        <v>13</v>
      </c>
      <c r="J29" s="35" t="s">
        <v>26</v>
      </c>
    </row>
    <row r="30" spans="2:10" x14ac:dyDescent="0.25">
      <c r="B30" s="4"/>
      <c r="C30" s="5"/>
      <c r="D30" s="6"/>
      <c r="E30" s="39"/>
      <c r="F30" s="39"/>
      <c r="G30" s="39"/>
      <c r="H30" s="39"/>
      <c r="I30" s="39"/>
      <c r="J30" s="39"/>
    </row>
    <row r="31" spans="2:10" x14ac:dyDescent="0.25">
      <c r="B31" s="13" t="s">
        <v>30</v>
      </c>
      <c r="C31" s="14"/>
      <c r="D31" s="15"/>
      <c r="E31" s="43">
        <f t="shared" ref="E31:J31" si="3">SUM(E32:E39)</f>
        <v>1410330210</v>
      </c>
      <c r="F31" s="43">
        <f t="shared" si="3"/>
        <v>140615473.47</v>
      </c>
      <c r="G31" s="43">
        <f t="shared" si="3"/>
        <v>1550945683.4699998</v>
      </c>
      <c r="H31" s="43">
        <f t="shared" si="3"/>
        <v>1550945683.4699998</v>
      </c>
      <c r="I31" s="43">
        <f t="shared" si="3"/>
        <v>1549020053.5699999</v>
      </c>
      <c r="J31" s="43">
        <f t="shared" si="3"/>
        <v>138689843.56999999</v>
      </c>
    </row>
    <row r="32" spans="2:10" x14ac:dyDescent="0.25">
      <c r="B32" s="7"/>
      <c r="C32" s="75" t="s">
        <v>14</v>
      </c>
      <c r="D32" s="76"/>
      <c r="E32" s="40">
        <v>704739759</v>
      </c>
      <c r="F32" s="40">
        <v>8288329.8499999996</v>
      </c>
      <c r="G32" s="41">
        <f>E32+F32</f>
        <v>713028088.85000002</v>
      </c>
      <c r="H32" s="40">
        <v>713028088.85000002</v>
      </c>
      <c r="I32" s="40">
        <v>713028088.85000002</v>
      </c>
      <c r="J32" s="41">
        <f>I32-E32</f>
        <v>8288329.8500000238</v>
      </c>
    </row>
    <row r="33" spans="2:10" x14ac:dyDescent="0.25">
      <c r="B33" s="7"/>
      <c r="C33" s="75" t="s">
        <v>15</v>
      </c>
      <c r="D33" s="76"/>
      <c r="E33" s="40">
        <v>0</v>
      </c>
      <c r="F33" s="40">
        <v>0</v>
      </c>
      <c r="G33" s="41">
        <f>E33+F33</f>
        <v>0</v>
      </c>
      <c r="H33" s="40">
        <v>0</v>
      </c>
      <c r="I33" s="40">
        <v>0</v>
      </c>
      <c r="J33" s="41">
        <f>I33-E33</f>
        <v>0</v>
      </c>
    </row>
    <row r="34" spans="2:10" ht="15" customHeight="1" x14ac:dyDescent="0.25">
      <c r="B34" s="7"/>
      <c r="C34" s="75" t="s">
        <v>16</v>
      </c>
      <c r="D34" s="76"/>
      <c r="E34" s="40">
        <v>0</v>
      </c>
      <c r="F34" s="40">
        <v>0</v>
      </c>
      <c r="G34" s="41">
        <f t="shared" ref="G34:G39" si="4">E34+F34</f>
        <v>0</v>
      </c>
      <c r="H34" s="40">
        <v>0</v>
      </c>
      <c r="I34" s="40">
        <v>0</v>
      </c>
      <c r="J34" s="41">
        <f>I34-E34</f>
        <v>0</v>
      </c>
    </row>
    <row r="35" spans="2:10" x14ac:dyDescent="0.25">
      <c r="B35" s="7"/>
      <c r="C35" s="75" t="s">
        <v>17</v>
      </c>
      <c r="D35" s="76"/>
      <c r="E35" s="40">
        <v>165788269</v>
      </c>
      <c r="F35" s="41">
        <v>4948015.2300000004</v>
      </c>
      <c r="G35" s="41">
        <f t="shared" si="4"/>
        <v>170736284.22999999</v>
      </c>
      <c r="H35" s="41">
        <v>170736284.22999999</v>
      </c>
      <c r="I35" s="41">
        <v>168810654.33000001</v>
      </c>
      <c r="J35" s="41">
        <f t="shared" ref="J35:J40" si="5">I35-E35</f>
        <v>3022385.3300000131</v>
      </c>
    </row>
    <row r="36" spans="2:10" x14ac:dyDescent="0.25">
      <c r="B36" s="7"/>
      <c r="C36" s="75" t="s">
        <v>18</v>
      </c>
      <c r="D36" s="76"/>
      <c r="E36" s="40">
        <v>20340402</v>
      </c>
      <c r="F36" s="40">
        <v>359843.52</v>
      </c>
      <c r="G36" s="41">
        <f t="shared" si="4"/>
        <v>20700245.52</v>
      </c>
      <c r="H36" s="40">
        <v>20700245.52</v>
      </c>
      <c r="I36" s="40">
        <v>20700245.52</v>
      </c>
      <c r="J36" s="41">
        <f t="shared" si="5"/>
        <v>359843.51999999955</v>
      </c>
    </row>
    <row r="37" spans="2:10" ht="15" customHeight="1" x14ac:dyDescent="0.25">
      <c r="B37" s="7"/>
      <c r="C37" s="75" t="s">
        <v>19</v>
      </c>
      <c r="D37" s="76"/>
      <c r="E37" s="40">
        <v>56848650</v>
      </c>
      <c r="F37" s="40">
        <v>-27844346.440000001</v>
      </c>
      <c r="G37" s="41">
        <f t="shared" si="4"/>
        <v>29004303.559999999</v>
      </c>
      <c r="H37" s="40">
        <v>29004303.559999999</v>
      </c>
      <c r="I37" s="40">
        <v>29004303.559999999</v>
      </c>
      <c r="J37" s="41">
        <f t="shared" si="5"/>
        <v>-27844346.440000001</v>
      </c>
    </row>
    <row r="38" spans="2:10" ht="40.5" customHeight="1" x14ac:dyDescent="0.25">
      <c r="B38" s="7"/>
      <c r="C38" s="75" t="s">
        <v>29</v>
      </c>
      <c r="D38" s="76"/>
      <c r="E38" s="40">
        <v>462613130</v>
      </c>
      <c r="F38" s="41">
        <v>154863631.31</v>
      </c>
      <c r="G38" s="41">
        <f t="shared" si="4"/>
        <v>617476761.30999994</v>
      </c>
      <c r="H38" s="41">
        <v>617476761.30999994</v>
      </c>
      <c r="I38" s="41">
        <v>617476761.30999994</v>
      </c>
      <c r="J38" s="41">
        <f t="shared" si="5"/>
        <v>154863631.30999994</v>
      </c>
    </row>
    <row r="39" spans="2:10" ht="24.75" customHeight="1" x14ac:dyDescent="0.25">
      <c r="B39" s="7"/>
      <c r="C39" s="75" t="s">
        <v>28</v>
      </c>
      <c r="D39" s="76"/>
      <c r="E39" s="40">
        <v>0</v>
      </c>
      <c r="F39" s="40">
        <v>0</v>
      </c>
      <c r="G39" s="41">
        <f t="shared" si="4"/>
        <v>0</v>
      </c>
      <c r="H39" s="40">
        <v>0</v>
      </c>
      <c r="I39" s="40">
        <v>0</v>
      </c>
      <c r="J39" s="41">
        <f t="shared" si="5"/>
        <v>0</v>
      </c>
    </row>
    <row r="40" spans="2:10" x14ac:dyDescent="0.25">
      <c r="B40" s="7"/>
      <c r="E40" s="40"/>
      <c r="F40" s="40"/>
      <c r="G40" s="41">
        <f>E40+F40</f>
        <v>0</v>
      </c>
      <c r="H40" s="40"/>
      <c r="I40" s="40"/>
      <c r="J40" s="41">
        <f t="shared" si="5"/>
        <v>0</v>
      </c>
    </row>
    <row r="41" spans="2:10" ht="45" customHeight="1" x14ac:dyDescent="0.25">
      <c r="B41" s="82" t="s">
        <v>31</v>
      </c>
      <c r="C41" s="83"/>
      <c r="D41" s="84"/>
      <c r="E41" s="44">
        <f t="shared" ref="E41:J41" si="6">E42+E43+E44+E45</f>
        <v>0</v>
      </c>
      <c r="F41" s="44">
        <f t="shared" si="6"/>
        <v>0</v>
      </c>
      <c r="G41" s="44">
        <f t="shared" si="6"/>
        <v>0</v>
      </c>
      <c r="H41" s="44">
        <f t="shared" si="6"/>
        <v>0</v>
      </c>
      <c r="I41" s="44">
        <f t="shared" si="6"/>
        <v>0</v>
      </c>
      <c r="J41" s="44">
        <f t="shared" si="6"/>
        <v>0</v>
      </c>
    </row>
    <row r="42" spans="2:10" x14ac:dyDescent="0.25">
      <c r="B42" s="13"/>
      <c r="C42" s="75" t="s">
        <v>15</v>
      </c>
      <c r="D42" s="76"/>
      <c r="E42" s="40">
        <v>0</v>
      </c>
      <c r="F42" s="40">
        <v>0</v>
      </c>
      <c r="G42" s="41">
        <f>E42+F42</f>
        <v>0</v>
      </c>
      <c r="H42" s="40">
        <v>0</v>
      </c>
      <c r="I42" s="40">
        <v>0</v>
      </c>
      <c r="J42" s="41">
        <f>I42-E42</f>
        <v>0</v>
      </c>
    </row>
    <row r="43" spans="2:10" x14ac:dyDescent="0.25">
      <c r="B43" s="13"/>
      <c r="C43" s="75" t="s">
        <v>18</v>
      </c>
      <c r="D43" s="76"/>
      <c r="E43" s="40">
        <v>0</v>
      </c>
      <c r="F43" s="40">
        <v>0</v>
      </c>
      <c r="G43" s="41">
        <f>E43+F43</f>
        <v>0</v>
      </c>
      <c r="H43" s="40">
        <v>0</v>
      </c>
      <c r="I43" s="40">
        <v>0</v>
      </c>
      <c r="J43" s="41">
        <f>I43-E43</f>
        <v>0</v>
      </c>
    </row>
    <row r="44" spans="2:10" ht="26.25" customHeight="1" x14ac:dyDescent="0.25">
      <c r="B44" s="7"/>
      <c r="C44" s="75" t="s">
        <v>27</v>
      </c>
      <c r="D44" s="76"/>
      <c r="E44" s="40">
        <v>0</v>
      </c>
      <c r="F44" s="40">
        <v>0</v>
      </c>
      <c r="G44" s="41">
        <f>E44+F44</f>
        <v>0</v>
      </c>
      <c r="H44" s="40">
        <v>0</v>
      </c>
      <c r="I44" s="40">
        <v>0</v>
      </c>
      <c r="J44" s="41">
        <f>I44-E44</f>
        <v>0</v>
      </c>
    </row>
    <row r="45" spans="2:10" ht="25.5" customHeight="1" x14ac:dyDescent="0.25">
      <c r="B45" s="7"/>
      <c r="C45" s="75" t="s">
        <v>28</v>
      </c>
      <c r="D45" s="76"/>
      <c r="E45" s="40">
        <v>0</v>
      </c>
      <c r="F45" s="40">
        <v>0</v>
      </c>
      <c r="G45" s="41">
        <f>E45+F45</f>
        <v>0</v>
      </c>
      <c r="H45" s="40">
        <v>0</v>
      </c>
      <c r="I45" s="40">
        <v>0</v>
      </c>
      <c r="J45" s="41">
        <f>I45-E45</f>
        <v>0</v>
      </c>
    </row>
    <row r="46" spans="2:10" x14ac:dyDescent="0.25">
      <c r="B46" s="17"/>
      <c r="C46" s="18"/>
      <c r="D46" s="19"/>
      <c r="E46" s="50"/>
      <c r="F46" s="50"/>
      <c r="G46" s="50"/>
      <c r="H46" s="50"/>
      <c r="I46" s="50"/>
      <c r="J46" s="50"/>
    </row>
    <row r="47" spans="2:10" x14ac:dyDescent="0.25">
      <c r="B47" s="13" t="s">
        <v>23</v>
      </c>
      <c r="C47" s="20"/>
      <c r="D47" s="16"/>
      <c r="E47" s="51">
        <f t="shared" ref="E47:J47" si="7">E48</f>
        <v>0</v>
      </c>
      <c r="F47" s="51">
        <f t="shared" si="7"/>
        <v>0</v>
      </c>
      <c r="G47" s="51">
        <f t="shared" si="7"/>
        <v>0</v>
      </c>
      <c r="H47" s="51">
        <f t="shared" si="7"/>
        <v>0</v>
      </c>
      <c r="I47" s="51">
        <f t="shared" si="7"/>
        <v>0</v>
      </c>
      <c r="J47" s="51">
        <f t="shared" si="7"/>
        <v>0</v>
      </c>
    </row>
    <row r="48" spans="2:10" x14ac:dyDescent="0.25">
      <c r="B48" s="7"/>
      <c r="C48" s="75" t="s">
        <v>20</v>
      </c>
      <c r="D48" s="76"/>
      <c r="E48" s="40">
        <v>0</v>
      </c>
      <c r="F48" s="40">
        <v>0</v>
      </c>
      <c r="G48" s="41">
        <f>E48+F48</f>
        <v>0</v>
      </c>
      <c r="H48" s="40">
        <v>0</v>
      </c>
      <c r="I48" s="40">
        <v>0</v>
      </c>
      <c r="J48" s="41">
        <f>I48-E48</f>
        <v>0</v>
      </c>
    </row>
    <row r="49" spans="2:10" x14ac:dyDescent="0.25">
      <c r="B49" s="8"/>
      <c r="C49" s="9"/>
      <c r="D49" s="10"/>
      <c r="E49" s="52"/>
      <c r="F49" s="52"/>
      <c r="G49" s="52"/>
      <c r="H49" s="52"/>
      <c r="I49" s="52"/>
      <c r="J49" s="52"/>
    </row>
    <row r="50" spans="2:10" x14ac:dyDescent="0.25">
      <c r="B50" s="11"/>
      <c r="C50" s="12"/>
      <c r="D50" s="21" t="s">
        <v>21</v>
      </c>
      <c r="E50" s="42">
        <f t="shared" ref="E50:J50" si="8">E31+E41+E47</f>
        <v>1410330210</v>
      </c>
      <c r="F50" s="42">
        <f t="shared" si="8"/>
        <v>140615473.47</v>
      </c>
      <c r="G50" s="42">
        <f t="shared" si="8"/>
        <v>1550945683.4699998</v>
      </c>
      <c r="H50" s="42">
        <f t="shared" si="8"/>
        <v>1550945683.4699998</v>
      </c>
      <c r="I50" s="42">
        <f t="shared" si="8"/>
        <v>1549020053.5699999</v>
      </c>
      <c r="J50" s="78">
        <f t="shared" si="8"/>
        <v>138689843.56999999</v>
      </c>
    </row>
    <row r="51" spans="2:10" x14ac:dyDescent="0.25">
      <c r="B51" s="85" t="s">
        <v>36</v>
      </c>
      <c r="C51" s="85"/>
      <c r="D51" s="85"/>
      <c r="E51" s="85"/>
      <c r="F51" s="85"/>
      <c r="G51" s="86"/>
      <c r="H51" s="80" t="s">
        <v>32</v>
      </c>
      <c r="I51" s="81"/>
      <c r="J51" s="79"/>
    </row>
    <row r="52" spans="2:10" x14ac:dyDescent="0.25">
      <c r="B52" s="77"/>
      <c r="C52" s="77"/>
      <c r="D52" s="77"/>
      <c r="E52" s="77"/>
      <c r="F52" s="77"/>
      <c r="G52" s="77"/>
      <c r="H52" s="77"/>
      <c r="I52" s="77"/>
      <c r="J52" s="77"/>
    </row>
    <row r="53" spans="2:10" x14ac:dyDescent="0.25">
      <c r="B53" s="22"/>
      <c r="C53" s="22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/>
    <row r="56" spans="2:10" x14ac:dyDescent="0.25"/>
    <row r="57" spans="2:10" x14ac:dyDescent="0.25"/>
    <row r="58" spans="2:10" x14ac:dyDescent="0.25"/>
    <row r="59" spans="2:10" x14ac:dyDescent="0.25"/>
    <row r="60" spans="2:10" x14ac:dyDescent="0.25"/>
    <row r="61" spans="2:10" x14ac:dyDescent="0.25"/>
    <row r="62" spans="2:10" x14ac:dyDescent="0.25"/>
    <row r="63" spans="2:10" x14ac:dyDescent="0.25"/>
    <row r="64" spans="2:10" ht="15" customHeight="1" x14ac:dyDescent="0.25">
      <c r="C64" s="45"/>
      <c r="D64" s="45"/>
      <c r="H64" s="45"/>
      <c r="I64" s="45"/>
    </row>
    <row r="65" spans="3:9" ht="15" customHeight="1" x14ac:dyDescent="0.25">
      <c r="C65" s="46"/>
      <c r="D65" s="46"/>
      <c r="H65" s="46"/>
      <c r="I65" s="46"/>
    </row>
    <row r="66" spans="3:9" ht="30" customHeight="1" x14ac:dyDescent="0.25"/>
    <row r="65528" ht="26.25" hidden="1" customHeight="1" x14ac:dyDescent="0.25"/>
    <row r="65529" ht="25.5" hidden="1" customHeight="1" x14ac:dyDescent="0.25"/>
    <row r="65530" ht="36.75" hidden="1" customHeight="1" x14ac:dyDescent="0.25"/>
  </sheetData>
  <mergeCells count="40">
    <mergeCell ref="J23:J24"/>
    <mergeCell ref="H24:I24"/>
    <mergeCell ref="B27:D29"/>
    <mergeCell ref="E27:I27"/>
    <mergeCell ref="J27:J28"/>
    <mergeCell ref="B52:J52"/>
    <mergeCell ref="C42:D42"/>
    <mergeCell ref="C44:D44"/>
    <mergeCell ref="C45:D45"/>
    <mergeCell ref="C32:D32"/>
    <mergeCell ref="C33:D33"/>
    <mergeCell ref="C34:D34"/>
    <mergeCell ref="C35:D35"/>
    <mergeCell ref="C48:D48"/>
    <mergeCell ref="J50:J51"/>
    <mergeCell ref="H51:I51"/>
    <mergeCell ref="B41:D41"/>
    <mergeCell ref="C43:D43"/>
    <mergeCell ref="B51:G51"/>
    <mergeCell ref="B16:D16"/>
    <mergeCell ref="C36:D36"/>
    <mergeCell ref="C37:D37"/>
    <mergeCell ref="C38:D38"/>
    <mergeCell ref="C39:D39"/>
    <mergeCell ref="B20:D20"/>
    <mergeCell ref="B21:D21"/>
    <mergeCell ref="B17:D17"/>
    <mergeCell ref="B18:D18"/>
    <mergeCell ref="B19:D19"/>
    <mergeCell ref="B15:D15"/>
    <mergeCell ref="E8:I8"/>
    <mergeCell ref="J8:J9"/>
    <mergeCell ref="B12:D12"/>
    <mergeCell ref="B13:D13"/>
    <mergeCell ref="B14:D14"/>
    <mergeCell ref="B3:J3"/>
    <mergeCell ref="B4:J4"/>
    <mergeCell ref="B5:J5"/>
    <mergeCell ref="B6:J6"/>
    <mergeCell ref="B8:D10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1000"/>
  <sheetViews>
    <sheetView showGridLines="0" topLeftCell="C1" zoomScaleNormal="100" zoomScaleSheetLayoutView="90" workbookViewId="0">
      <selection activeCell="I22" sqref="I22"/>
    </sheetView>
  </sheetViews>
  <sheetFormatPr baseColWidth="10" defaultColWidth="14.42578125" defaultRowHeight="15" customHeight="1" x14ac:dyDescent="0.25"/>
  <cols>
    <col min="1" max="1" width="2.7109375" style="91" customWidth="1"/>
    <col min="2" max="2" width="5.28515625" style="91" customWidth="1"/>
    <col min="3" max="3" width="78.5703125" style="91" customWidth="1"/>
    <col min="4" max="9" width="21" style="91" customWidth="1"/>
    <col min="10" max="26" width="10" style="91" customWidth="1"/>
    <col min="27" max="16384" width="14.42578125" style="91"/>
  </cols>
  <sheetData>
    <row r="6" spans="2:9" x14ac:dyDescent="0.25">
      <c r="B6" s="123" t="s">
        <v>33</v>
      </c>
      <c r="C6" s="122"/>
      <c r="D6" s="122"/>
      <c r="E6" s="122"/>
      <c r="F6" s="122"/>
      <c r="G6" s="122"/>
      <c r="H6" s="122"/>
      <c r="I6" s="115"/>
    </row>
    <row r="7" spans="2:9" x14ac:dyDescent="0.25">
      <c r="B7" s="121" t="s">
        <v>35</v>
      </c>
      <c r="C7" s="120"/>
      <c r="D7" s="120"/>
      <c r="E7" s="120"/>
      <c r="F7" s="120"/>
      <c r="G7" s="120"/>
      <c r="H7" s="120"/>
      <c r="I7" s="109"/>
    </row>
    <row r="8" spans="2:9" x14ac:dyDescent="0.25">
      <c r="B8" s="121" t="s">
        <v>50</v>
      </c>
      <c r="C8" s="120"/>
      <c r="D8" s="120"/>
      <c r="E8" s="120"/>
      <c r="F8" s="120"/>
      <c r="G8" s="120"/>
      <c r="H8" s="120"/>
      <c r="I8" s="109"/>
    </row>
    <row r="9" spans="2:9" x14ac:dyDescent="0.25">
      <c r="B9" s="121" t="s">
        <v>49</v>
      </c>
      <c r="C9" s="120"/>
      <c r="D9" s="120"/>
      <c r="E9" s="120"/>
      <c r="F9" s="120"/>
      <c r="G9" s="120"/>
      <c r="H9" s="120"/>
      <c r="I9" s="109"/>
    </row>
    <row r="10" spans="2:9" x14ac:dyDescent="0.25">
      <c r="B10" s="119" t="s">
        <v>34</v>
      </c>
      <c r="C10" s="118"/>
      <c r="D10" s="118"/>
      <c r="E10" s="118"/>
      <c r="F10" s="118"/>
      <c r="G10" s="118"/>
      <c r="H10" s="118"/>
      <c r="I10" s="104"/>
    </row>
    <row r="11" spans="2:9" x14ac:dyDescent="0.25">
      <c r="B11" s="117"/>
      <c r="C11" s="117"/>
      <c r="D11" s="117"/>
      <c r="E11" s="117"/>
      <c r="F11" s="117"/>
      <c r="G11" s="117"/>
      <c r="H11" s="117"/>
      <c r="I11" s="117"/>
    </row>
    <row r="12" spans="2:9" x14ac:dyDescent="0.25">
      <c r="B12" s="116" t="s">
        <v>48</v>
      </c>
      <c r="C12" s="115"/>
      <c r="D12" s="114" t="s">
        <v>47</v>
      </c>
      <c r="E12" s="113"/>
      <c r="F12" s="113"/>
      <c r="G12" s="113"/>
      <c r="H12" s="112"/>
      <c r="I12" s="111" t="s">
        <v>46</v>
      </c>
    </row>
    <row r="13" spans="2:9" ht="24.75" customHeight="1" x14ac:dyDescent="0.25">
      <c r="B13" s="110"/>
      <c r="C13" s="109"/>
      <c r="D13" s="107" t="s">
        <v>45</v>
      </c>
      <c r="E13" s="108" t="s">
        <v>44</v>
      </c>
      <c r="F13" s="107" t="s">
        <v>6</v>
      </c>
      <c r="G13" s="107" t="s">
        <v>7</v>
      </c>
      <c r="H13" s="107" t="s">
        <v>43</v>
      </c>
      <c r="I13" s="106"/>
    </row>
    <row r="14" spans="2:9" x14ac:dyDescent="0.25">
      <c r="B14" s="105"/>
      <c r="C14" s="104"/>
      <c r="D14" s="103">
        <v>1</v>
      </c>
      <c r="E14" s="103">
        <v>2</v>
      </c>
      <c r="F14" s="103" t="s">
        <v>42</v>
      </c>
      <c r="G14" s="103">
        <v>4</v>
      </c>
      <c r="H14" s="103">
        <v>5</v>
      </c>
      <c r="I14" s="103" t="s">
        <v>41</v>
      </c>
    </row>
    <row r="15" spans="2:9" x14ac:dyDescent="0.25">
      <c r="B15" s="102"/>
      <c r="C15" s="101"/>
      <c r="D15" s="100"/>
      <c r="E15" s="100"/>
      <c r="F15" s="100"/>
      <c r="G15" s="100"/>
      <c r="H15" s="100"/>
      <c r="I15" s="100"/>
    </row>
    <row r="16" spans="2:9" x14ac:dyDescent="0.25">
      <c r="B16" s="99"/>
      <c r="C16" s="98" t="s">
        <v>40</v>
      </c>
      <c r="D16" s="97">
        <v>1366812231.890002</v>
      </c>
      <c r="E16" s="97">
        <v>423130268.0800007</v>
      </c>
      <c r="F16" s="97">
        <f>D16+E16</f>
        <v>1789942499.9700027</v>
      </c>
      <c r="G16" s="97">
        <v>1536354258.3599989</v>
      </c>
      <c r="H16" s="97">
        <v>1493996835.059999</v>
      </c>
      <c r="I16" s="97">
        <f>F16-G16</f>
        <v>253588241.61000371</v>
      </c>
    </row>
    <row r="17" spans="2:9" x14ac:dyDescent="0.25">
      <c r="B17" s="99"/>
      <c r="C17" s="98" t="s">
        <v>39</v>
      </c>
      <c r="D17" s="97">
        <v>43517978.109999999</v>
      </c>
      <c r="E17" s="97">
        <v>1500000</v>
      </c>
      <c r="F17" s="97">
        <f>D17+E17</f>
        <v>45017978.109999999</v>
      </c>
      <c r="G17" s="97">
        <v>45017978.109999999</v>
      </c>
      <c r="H17" s="97">
        <v>45017978.109999999</v>
      </c>
      <c r="I17" s="97">
        <f>F17-G17</f>
        <v>0</v>
      </c>
    </row>
    <row r="18" spans="2:9" x14ac:dyDescent="0.25">
      <c r="B18" s="99"/>
      <c r="C18" s="98"/>
      <c r="D18" s="97"/>
      <c r="E18" s="97"/>
      <c r="F18" s="97"/>
      <c r="G18" s="97"/>
      <c r="H18" s="97"/>
      <c r="I18" s="97"/>
    </row>
    <row r="19" spans="2:9" x14ac:dyDescent="0.25">
      <c r="B19" s="96"/>
      <c r="C19" s="95" t="s">
        <v>38</v>
      </c>
      <c r="D19" s="94">
        <f>SUM(D16:D17)</f>
        <v>1410330210.0000019</v>
      </c>
      <c r="E19" s="94">
        <f>SUM(E16:E17)</f>
        <v>424630268.0800007</v>
      </c>
      <c r="F19" s="94">
        <f>SUM(F16:F17)</f>
        <v>1834960478.0800025</v>
      </c>
      <c r="G19" s="94">
        <f>SUM(G16:G17)</f>
        <v>1581372236.4699988</v>
      </c>
      <c r="H19" s="94">
        <f>SUM(H16:H17)</f>
        <v>1539014813.1699989</v>
      </c>
      <c r="I19" s="94">
        <f>SUM(I16:I17)</f>
        <v>253588241.61000371</v>
      </c>
    </row>
    <row r="20" spans="2:9" x14ac:dyDescent="0.25">
      <c r="B20" s="93" t="s">
        <v>37</v>
      </c>
    </row>
    <row r="21" spans="2:9" ht="15.75" customHeight="1" x14ac:dyDescent="0.25">
      <c r="B21" s="92"/>
    </row>
    <row r="22" spans="2:9" ht="15.75" customHeight="1" x14ac:dyDescent="0.25">
      <c r="B22" s="92"/>
    </row>
    <row r="23" spans="2:9" ht="15.75" customHeight="1" x14ac:dyDescent="0.25">
      <c r="B23" s="92"/>
    </row>
    <row r="24" spans="2:9" ht="15.75" customHeight="1" x14ac:dyDescent="0.25">
      <c r="B24" s="92"/>
    </row>
    <row r="25" spans="2:9" ht="15.75" customHeight="1" x14ac:dyDescent="0.25">
      <c r="B25" s="92"/>
    </row>
    <row r="26" spans="2:9" ht="15.75" customHeight="1" x14ac:dyDescent="0.25">
      <c r="B26" s="92"/>
    </row>
    <row r="27" spans="2:9" ht="15.75" customHeight="1" x14ac:dyDescent="0.25">
      <c r="B27" s="92"/>
    </row>
    <row r="28" spans="2:9" ht="15.75" customHeight="1" x14ac:dyDescent="0.25">
      <c r="B28" s="92"/>
    </row>
    <row r="29" spans="2:9" ht="15.75" customHeight="1" x14ac:dyDescent="0.25">
      <c r="B29" s="92"/>
    </row>
    <row r="30" spans="2:9" ht="15.75" customHeight="1" x14ac:dyDescent="0.25">
      <c r="B30" s="92"/>
    </row>
    <row r="31" spans="2:9" ht="15.75" customHeight="1" x14ac:dyDescent="0.25">
      <c r="B31" s="92"/>
    </row>
    <row r="32" spans="2:9" ht="15.75" customHeight="1" x14ac:dyDescent="0.25">
      <c r="B32" s="92"/>
    </row>
    <row r="33" spans="2:2" ht="15.75" customHeight="1" x14ac:dyDescent="0.25">
      <c r="B33" s="92"/>
    </row>
    <row r="34" spans="2:2" ht="15.75" customHeight="1" x14ac:dyDescent="0.25">
      <c r="B34" s="92"/>
    </row>
    <row r="35" spans="2:2" ht="15.75" customHeight="1" x14ac:dyDescent="0.25">
      <c r="B35" s="92"/>
    </row>
    <row r="36" spans="2:2" ht="15.75" customHeight="1" x14ac:dyDescent="0.25">
      <c r="B36" s="92"/>
    </row>
    <row r="37" spans="2:2" ht="15.75" customHeight="1" x14ac:dyDescent="0.25">
      <c r="B37" s="92"/>
    </row>
    <row r="38" spans="2:2" ht="15.75" customHeight="1" x14ac:dyDescent="0.25">
      <c r="B38" s="92"/>
    </row>
    <row r="39" spans="2:2" ht="15.75" customHeight="1" x14ac:dyDescent="0.25">
      <c r="B39" s="92"/>
    </row>
    <row r="40" spans="2:2" ht="15.75" customHeight="1" x14ac:dyDescent="0.25">
      <c r="B40" s="92"/>
    </row>
    <row r="41" spans="2:2" ht="15.75" customHeight="1" x14ac:dyDescent="0.25">
      <c r="B41" s="92"/>
    </row>
    <row r="42" spans="2:2" ht="15.75" customHeight="1" x14ac:dyDescent="0.25">
      <c r="B42" s="92"/>
    </row>
    <row r="43" spans="2:2" ht="15.75" customHeight="1" x14ac:dyDescent="0.25">
      <c r="B43" s="92"/>
    </row>
    <row r="44" spans="2:2" ht="15.75" customHeight="1" x14ac:dyDescent="0.25">
      <c r="B44" s="92"/>
    </row>
    <row r="45" spans="2:2" ht="15.75" customHeight="1" x14ac:dyDescent="0.25">
      <c r="B45" s="92"/>
    </row>
    <row r="46" spans="2:2" ht="15.75" customHeight="1" x14ac:dyDescent="0.25">
      <c r="B46" s="92"/>
    </row>
    <row r="47" spans="2:2" ht="15.75" customHeight="1" x14ac:dyDescent="0.25">
      <c r="B47" s="92"/>
    </row>
    <row r="48" spans="2:2" ht="15.75" customHeight="1" x14ac:dyDescent="0.25">
      <c r="B48" s="92"/>
    </row>
    <row r="49" spans="2:2" ht="15.75" customHeight="1" x14ac:dyDescent="0.25">
      <c r="B49" s="92"/>
    </row>
    <row r="50" spans="2:2" ht="15.75" customHeight="1" x14ac:dyDescent="0.25">
      <c r="B50" s="92"/>
    </row>
    <row r="51" spans="2:2" ht="15.75" customHeight="1" x14ac:dyDescent="0.25">
      <c r="B51" s="92"/>
    </row>
    <row r="52" spans="2:2" ht="15.75" customHeight="1" x14ac:dyDescent="0.25">
      <c r="B52" s="92"/>
    </row>
    <row r="53" spans="2:2" ht="15.75" customHeight="1" x14ac:dyDescent="0.25">
      <c r="B53" s="92"/>
    </row>
    <row r="54" spans="2:2" ht="15.75" customHeight="1" x14ac:dyDescent="0.25">
      <c r="B54" s="92"/>
    </row>
    <row r="55" spans="2:2" ht="15.75" customHeight="1" x14ac:dyDescent="0.25">
      <c r="B55" s="92"/>
    </row>
    <row r="56" spans="2:2" ht="15.75" customHeight="1" x14ac:dyDescent="0.25">
      <c r="B56" s="92"/>
    </row>
    <row r="57" spans="2:2" ht="15.75" customHeight="1" x14ac:dyDescent="0.25">
      <c r="B57" s="92"/>
    </row>
    <row r="58" spans="2:2" ht="15.75" customHeight="1" x14ac:dyDescent="0.25">
      <c r="B58" s="92"/>
    </row>
    <row r="59" spans="2:2" ht="15.75" customHeight="1" x14ac:dyDescent="0.25">
      <c r="B59" s="92"/>
    </row>
    <row r="60" spans="2:2" ht="15.75" customHeight="1" x14ac:dyDescent="0.25">
      <c r="B60" s="92"/>
    </row>
    <row r="61" spans="2:2" ht="15.75" customHeight="1" x14ac:dyDescent="0.25">
      <c r="B61" s="92"/>
    </row>
    <row r="62" spans="2:2" ht="15.75" customHeight="1" x14ac:dyDescent="0.25">
      <c r="B62" s="92"/>
    </row>
    <row r="63" spans="2:2" ht="15.75" customHeight="1" x14ac:dyDescent="0.25">
      <c r="B63" s="92"/>
    </row>
    <row r="64" spans="2:2" ht="15.75" customHeight="1" x14ac:dyDescent="0.25">
      <c r="B64" s="92"/>
    </row>
    <row r="65" spans="2:2" ht="15.75" customHeight="1" x14ac:dyDescent="0.25">
      <c r="B65" s="92"/>
    </row>
    <row r="66" spans="2:2" ht="15.75" customHeight="1" x14ac:dyDescent="0.25">
      <c r="B66" s="92"/>
    </row>
    <row r="67" spans="2:2" ht="15.75" customHeight="1" x14ac:dyDescent="0.25">
      <c r="B67" s="92"/>
    </row>
    <row r="68" spans="2:2" ht="15.75" customHeight="1" x14ac:dyDescent="0.25">
      <c r="B68" s="92"/>
    </row>
    <row r="69" spans="2:2" ht="15.75" customHeight="1" x14ac:dyDescent="0.25">
      <c r="B69" s="92"/>
    </row>
    <row r="70" spans="2:2" ht="15.75" customHeight="1" x14ac:dyDescent="0.25">
      <c r="B70" s="92"/>
    </row>
    <row r="71" spans="2:2" ht="15.75" customHeight="1" x14ac:dyDescent="0.25">
      <c r="B71" s="92"/>
    </row>
    <row r="72" spans="2:2" ht="15.75" customHeight="1" x14ac:dyDescent="0.25">
      <c r="B72" s="92"/>
    </row>
    <row r="73" spans="2:2" ht="15.75" customHeight="1" x14ac:dyDescent="0.25">
      <c r="B73" s="92"/>
    </row>
    <row r="74" spans="2:2" ht="15.75" customHeight="1" x14ac:dyDescent="0.25">
      <c r="B74" s="92"/>
    </row>
    <row r="75" spans="2:2" ht="15.75" customHeight="1" x14ac:dyDescent="0.25">
      <c r="B75" s="92"/>
    </row>
    <row r="76" spans="2:2" ht="15.75" customHeight="1" x14ac:dyDescent="0.25">
      <c r="B76" s="92"/>
    </row>
    <row r="77" spans="2:2" ht="15.75" customHeight="1" x14ac:dyDescent="0.25">
      <c r="B77" s="92"/>
    </row>
    <row r="78" spans="2:2" ht="15.75" customHeight="1" x14ac:dyDescent="0.25">
      <c r="B78" s="92"/>
    </row>
    <row r="79" spans="2:2" ht="15.75" customHeight="1" x14ac:dyDescent="0.25">
      <c r="B79" s="92"/>
    </row>
    <row r="80" spans="2:2" ht="15.75" customHeight="1" x14ac:dyDescent="0.25">
      <c r="B80" s="92"/>
    </row>
    <row r="81" spans="2:2" ht="15.75" customHeight="1" x14ac:dyDescent="0.25">
      <c r="B81" s="92"/>
    </row>
    <row r="82" spans="2:2" ht="15.75" customHeight="1" x14ac:dyDescent="0.25">
      <c r="B82" s="92"/>
    </row>
    <row r="83" spans="2:2" ht="15.75" customHeight="1" x14ac:dyDescent="0.25">
      <c r="B83" s="92"/>
    </row>
    <row r="84" spans="2:2" ht="15.75" customHeight="1" x14ac:dyDescent="0.25">
      <c r="B84" s="92"/>
    </row>
    <row r="85" spans="2:2" ht="15.75" customHeight="1" x14ac:dyDescent="0.25">
      <c r="B85" s="92"/>
    </row>
    <row r="86" spans="2:2" ht="15.75" customHeight="1" x14ac:dyDescent="0.25">
      <c r="B86" s="92"/>
    </row>
    <row r="87" spans="2:2" ht="15.75" customHeight="1" x14ac:dyDescent="0.25">
      <c r="B87" s="92"/>
    </row>
    <row r="88" spans="2:2" ht="15.75" customHeight="1" x14ac:dyDescent="0.25">
      <c r="B88" s="92"/>
    </row>
    <row r="89" spans="2:2" ht="15.75" customHeight="1" x14ac:dyDescent="0.25">
      <c r="B89" s="92"/>
    </row>
    <row r="90" spans="2:2" ht="15.75" customHeight="1" x14ac:dyDescent="0.25">
      <c r="B90" s="92"/>
    </row>
    <row r="91" spans="2:2" ht="15.75" customHeight="1" x14ac:dyDescent="0.25">
      <c r="B91" s="92"/>
    </row>
    <row r="92" spans="2:2" ht="15.75" customHeight="1" x14ac:dyDescent="0.25">
      <c r="B92" s="92"/>
    </row>
    <row r="93" spans="2:2" ht="15.75" customHeight="1" x14ac:dyDescent="0.25">
      <c r="B93" s="92"/>
    </row>
    <row r="94" spans="2:2" ht="15.75" customHeight="1" x14ac:dyDescent="0.25">
      <c r="B94" s="92"/>
    </row>
    <row r="95" spans="2:2" ht="15.75" customHeight="1" x14ac:dyDescent="0.25">
      <c r="B95" s="92"/>
    </row>
    <row r="96" spans="2:2" ht="15.75" customHeight="1" x14ac:dyDescent="0.25">
      <c r="B96" s="92"/>
    </row>
    <row r="97" spans="2:2" ht="15.75" customHeight="1" x14ac:dyDescent="0.25">
      <c r="B97" s="92"/>
    </row>
    <row r="98" spans="2:2" ht="15.75" customHeight="1" x14ac:dyDescent="0.25">
      <c r="B98" s="92"/>
    </row>
    <row r="99" spans="2:2" ht="15.75" customHeight="1" x14ac:dyDescent="0.25">
      <c r="B99" s="92"/>
    </row>
    <row r="100" spans="2:2" ht="15.75" customHeight="1" x14ac:dyDescent="0.25">
      <c r="B100" s="92"/>
    </row>
    <row r="101" spans="2:2" ht="15.75" customHeight="1" x14ac:dyDescent="0.25">
      <c r="B101" s="92"/>
    </row>
    <row r="102" spans="2:2" ht="15.75" customHeight="1" x14ac:dyDescent="0.25">
      <c r="B102" s="92"/>
    </row>
    <row r="103" spans="2:2" ht="15.75" customHeight="1" x14ac:dyDescent="0.25">
      <c r="B103" s="92"/>
    </row>
    <row r="104" spans="2:2" ht="15.75" customHeight="1" x14ac:dyDescent="0.25">
      <c r="B104" s="92"/>
    </row>
    <row r="105" spans="2:2" ht="15.75" customHeight="1" x14ac:dyDescent="0.25">
      <c r="B105" s="92"/>
    </row>
    <row r="106" spans="2:2" ht="15.75" customHeight="1" x14ac:dyDescent="0.25">
      <c r="B106" s="92"/>
    </row>
    <row r="107" spans="2:2" ht="15.75" customHeight="1" x14ac:dyDescent="0.25">
      <c r="B107" s="92"/>
    </row>
    <row r="108" spans="2:2" ht="15.75" customHeight="1" x14ac:dyDescent="0.25">
      <c r="B108" s="92"/>
    </row>
    <row r="109" spans="2:2" ht="15.75" customHeight="1" x14ac:dyDescent="0.25">
      <c r="B109" s="92"/>
    </row>
    <row r="110" spans="2:2" ht="15.75" customHeight="1" x14ac:dyDescent="0.25">
      <c r="B110" s="92"/>
    </row>
    <row r="111" spans="2:2" ht="15.75" customHeight="1" x14ac:dyDescent="0.25">
      <c r="B111" s="92"/>
    </row>
    <row r="112" spans="2:2" ht="15.75" customHeight="1" x14ac:dyDescent="0.25">
      <c r="B112" s="92"/>
    </row>
    <row r="113" spans="2:2" ht="15.75" customHeight="1" x14ac:dyDescent="0.25">
      <c r="B113" s="92"/>
    </row>
    <row r="114" spans="2:2" ht="15.75" customHeight="1" x14ac:dyDescent="0.25">
      <c r="B114" s="92"/>
    </row>
    <row r="115" spans="2:2" ht="15.75" customHeight="1" x14ac:dyDescent="0.25">
      <c r="B115" s="92"/>
    </row>
    <row r="116" spans="2:2" ht="15.75" customHeight="1" x14ac:dyDescent="0.25">
      <c r="B116" s="92"/>
    </row>
    <row r="117" spans="2:2" ht="15.75" customHeight="1" x14ac:dyDescent="0.25">
      <c r="B117" s="92"/>
    </row>
    <row r="118" spans="2:2" ht="15.75" customHeight="1" x14ac:dyDescent="0.25">
      <c r="B118" s="92"/>
    </row>
    <row r="119" spans="2:2" ht="15.75" customHeight="1" x14ac:dyDescent="0.25">
      <c r="B119" s="92"/>
    </row>
    <row r="120" spans="2:2" ht="15.75" customHeight="1" x14ac:dyDescent="0.25">
      <c r="B120" s="92"/>
    </row>
    <row r="121" spans="2:2" ht="15.75" customHeight="1" x14ac:dyDescent="0.25">
      <c r="B121" s="92"/>
    </row>
    <row r="122" spans="2:2" ht="15.75" customHeight="1" x14ac:dyDescent="0.25">
      <c r="B122" s="92"/>
    </row>
    <row r="123" spans="2:2" ht="15.75" customHeight="1" x14ac:dyDescent="0.25">
      <c r="B123" s="92"/>
    </row>
    <row r="124" spans="2:2" ht="15.75" customHeight="1" x14ac:dyDescent="0.25">
      <c r="B124" s="92"/>
    </row>
    <row r="125" spans="2:2" ht="15.75" customHeight="1" x14ac:dyDescent="0.25">
      <c r="B125" s="92"/>
    </row>
    <row r="126" spans="2:2" ht="15.75" customHeight="1" x14ac:dyDescent="0.25">
      <c r="B126" s="92"/>
    </row>
    <row r="127" spans="2:2" ht="15.75" customHeight="1" x14ac:dyDescent="0.25">
      <c r="B127" s="92"/>
    </row>
    <row r="128" spans="2:2" ht="15.75" customHeight="1" x14ac:dyDescent="0.25">
      <c r="B128" s="92"/>
    </row>
    <row r="129" spans="2:2" ht="15.75" customHeight="1" x14ac:dyDescent="0.25">
      <c r="B129" s="92"/>
    </row>
    <row r="130" spans="2:2" ht="15.75" customHeight="1" x14ac:dyDescent="0.25">
      <c r="B130" s="92"/>
    </row>
    <row r="131" spans="2:2" ht="15.75" customHeight="1" x14ac:dyDescent="0.25">
      <c r="B131" s="92"/>
    </row>
    <row r="132" spans="2:2" ht="15.75" customHeight="1" x14ac:dyDescent="0.25">
      <c r="B132" s="92"/>
    </row>
    <row r="133" spans="2:2" ht="15.75" customHeight="1" x14ac:dyDescent="0.25">
      <c r="B133" s="92"/>
    </row>
    <row r="134" spans="2:2" ht="15.75" customHeight="1" x14ac:dyDescent="0.25">
      <c r="B134" s="92"/>
    </row>
    <row r="135" spans="2:2" ht="15.75" customHeight="1" x14ac:dyDescent="0.25">
      <c r="B135" s="92"/>
    </row>
    <row r="136" spans="2:2" ht="15.75" customHeight="1" x14ac:dyDescent="0.25">
      <c r="B136" s="92"/>
    </row>
    <row r="137" spans="2:2" ht="15.75" customHeight="1" x14ac:dyDescent="0.25">
      <c r="B137" s="92"/>
    </row>
    <row r="138" spans="2:2" ht="15.75" customHeight="1" x14ac:dyDescent="0.25">
      <c r="B138" s="92"/>
    </row>
    <row r="139" spans="2:2" ht="15.75" customHeight="1" x14ac:dyDescent="0.25">
      <c r="B139" s="92"/>
    </row>
    <row r="140" spans="2:2" ht="15.75" customHeight="1" x14ac:dyDescent="0.25">
      <c r="B140" s="92"/>
    </row>
    <row r="141" spans="2:2" ht="15.75" customHeight="1" x14ac:dyDescent="0.25">
      <c r="B141" s="92"/>
    </row>
    <row r="142" spans="2:2" ht="15.75" customHeight="1" x14ac:dyDescent="0.25">
      <c r="B142" s="92"/>
    </row>
    <row r="143" spans="2:2" ht="15.75" customHeight="1" x14ac:dyDescent="0.25">
      <c r="B143" s="92"/>
    </row>
    <row r="144" spans="2:2" ht="15.75" customHeight="1" x14ac:dyDescent="0.25">
      <c r="B144" s="92"/>
    </row>
    <row r="145" spans="2:2" ht="15.75" customHeight="1" x14ac:dyDescent="0.25">
      <c r="B145" s="92"/>
    </row>
    <row r="146" spans="2:2" ht="15.75" customHeight="1" x14ac:dyDescent="0.25">
      <c r="B146" s="92"/>
    </row>
    <row r="147" spans="2:2" ht="15.75" customHeight="1" x14ac:dyDescent="0.25">
      <c r="B147" s="92"/>
    </row>
    <row r="148" spans="2:2" ht="15.75" customHeight="1" x14ac:dyDescent="0.25">
      <c r="B148" s="92"/>
    </row>
    <row r="149" spans="2:2" ht="15.75" customHeight="1" x14ac:dyDescent="0.25">
      <c r="B149" s="92"/>
    </row>
    <row r="150" spans="2:2" ht="15.75" customHeight="1" x14ac:dyDescent="0.25">
      <c r="B150" s="92"/>
    </row>
    <row r="151" spans="2:2" ht="15.75" customHeight="1" x14ac:dyDescent="0.25">
      <c r="B151" s="92"/>
    </row>
    <row r="152" spans="2:2" ht="15.75" customHeight="1" x14ac:dyDescent="0.25">
      <c r="B152" s="92"/>
    </row>
    <row r="153" spans="2:2" ht="15.75" customHeight="1" x14ac:dyDescent="0.25">
      <c r="B153" s="92"/>
    </row>
    <row r="154" spans="2:2" ht="15.75" customHeight="1" x14ac:dyDescent="0.25">
      <c r="B154" s="92"/>
    </row>
    <row r="155" spans="2:2" ht="15.75" customHeight="1" x14ac:dyDescent="0.25">
      <c r="B155" s="92"/>
    </row>
    <row r="156" spans="2:2" ht="15.75" customHeight="1" x14ac:dyDescent="0.25">
      <c r="B156" s="92"/>
    </row>
    <row r="157" spans="2:2" ht="15.75" customHeight="1" x14ac:dyDescent="0.25">
      <c r="B157" s="92"/>
    </row>
    <row r="158" spans="2:2" ht="15.75" customHeight="1" x14ac:dyDescent="0.25">
      <c r="B158" s="92"/>
    </row>
    <row r="159" spans="2:2" ht="15.75" customHeight="1" x14ac:dyDescent="0.25">
      <c r="B159" s="92"/>
    </row>
    <row r="160" spans="2:2" ht="15.75" customHeight="1" x14ac:dyDescent="0.25">
      <c r="B160" s="92"/>
    </row>
    <row r="161" spans="2:2" ht="15.75" customHeight="1" x14ac:dyDescent="0.25">
      <c r="B161" s="92"/>
    </row>
    <row r="162" spans="2:2" ht="15.75" customHeight="1" x14ac:dyDescent="0.25">
      <c r="B162" s="92"/>
    </row>
    <row r="163" spans="2:2" ht="15.75" customHeight="1" x14ac:dyDescent="0.25">
      <c r="B163" s="92"/>
    </row>
    <row r="164" spans="2:2" ht="15.75" customHeight="1" x14ac:dyDescent="0.25">
      <c r="B164" s="92"/>
    </row>
    <row r="165" spans="2:2" ht="15.75" customHeight="1" x14ac:dyDescent="0.25">
      <c r="B165" s="92"/>
    </row>
    <row r="166" spans="2:2" ht="15.75" customHeight="1" x14ac:dyDescent="0.25">
      <c r="B166" s="92"/>
    </row>
    <row r="167" spans="2:2" ht="15.75" customHeight="1" x14ac:dyDescent="0.25">
      <c r="B167" s="92"/>
    </row>
    <row r="168" spans="2:2" ht="15.75" customHeight="1" x14ac:dyDescent="0.25">
      <c r="B168" s="92"/>
    </row>
    <row r="169" spans="2:2" ht="15.75" customHeight="1" x14ac:dyDescent="0.25">
      <c r="B169" s="92"/>
    </row>
    <row r="170" spans="2:2" ht="15.75" customHeight="1" x14ac:dyDescent="0.25">
      <c r="B170" s="92"/>
    </row>
    <row r="171" spans="2:2" ht="15.75" customHeight="1" x14ac:dyDescent="0.25">
      <c r="B171" s="92"/>
    </row>
    <row r="172" spans="2:2" ht="15.75" customHeight="1" x14ac:dyDescent="0.25">
      <c r="B172" s="92"/>
    </row>
    <row r="173" spans="2:2" ht="15.75" customHeight="1" x14ac:dyDescent="0.25">
      <c r="B173" s="92"/>
    </row>
    <row r="174" spans="2:2" ht="15.75" customHeight="1" x14ac:dyDescent="0.25">
      <c r="B174" s="92"/>
    </row>
    <row r="175" spans="2:2" ht="15.75" customHeight="1" x14ac:dyDescent="0.25">
      <c r="B175" s="92"/>
    </row>
    <row r="176" spans="2:2" ht="15.75" customHeight="1" x14ac:dyDescent="0.25">
      <c r="B176" s="92"/>
    </row>
    <row r="177" spans="2:2" ht="15.75" customHeight="1" x14ac:dyDescent="0.25">
      <c r="B177" s="92"/>
    </row>
    <row r="178" spans="2:2" ht="15.75" customHeight="1" x14ac:dyDescent="0.25">
      <c r="B178" s="92"/>
    </row>
    <row r="179" spans="2:2" ht="15.75" customHeight="1" x14ac:dyDescent="0.25">
      <c r="B179" s="92"/>
    </row>
    <row r="180" spans="2:2" ht="15.75" customHeight="1" x14ac:dyDescent="0.25">
      <c r="B180" s="92"/>
    </row>
    <row r="181" spans="2:2" ht="15.75" customHeight="1" x14ac:dyDescent="0.25">
      <c r="B181" s="92"/>
    </row>
    <row r="182" spans="2:2" ht="15.75" customHeight="1" x14ac:dyDescent="0.25">
      <c r="B182" s="92"/>
    </row>
    <row r="183" spans="2:2" ht="15.75" customHeight="1" x14ac:dyDescent="0.25">
      <c r="B183" s="92"/>
    </row>
    <row r="184" spans="2:2" ht="15.75" customHeight="1" x14ac:dyDescent="0.25">
      <c r="B184" s="92"/>
    </row>
    <row r="185" spans="2:2" ht="15.75" customHeight="1" x14ac:dyDescent="0.25">
      <c r="B185" s="92"/>
    </row>
    <row r="186" spans="2:2" ht="15.75" customHeight="1" x14ac:dyDescent="0.25">
      <c r="B186" s="92"/>
    </row>
    <row r="187" spans="2:2" ht="15.75" customHeight="1" x14ac:dyDescent="0.25">
      <c r="B187" s="92"/>
    </row>
    <row r="188" spans="2:2" ht="15.75" customHeight="1" x14ac:dyDescent="0.25">
      <c r="B188" s="92"/>
    </row>
    <row r="189" spans="2:2" ht="15.75" customHeight="1" x14ac:dyDescent="0.25">
      <c r="B189" s="92"/>
    </row>
    <row r="190" spans="2:2" ht="15.75" customHeight="1" x14ac:dyDescent="0.25">
      <c r="B190" s="92"/>
    </row>
    <row r="191" spans="2:2" ht="15.75" customHeight="1" x14ac:dyDescent="0.25">
      <c r="B191" s="92"/>
    </row>
    <row r="192" spans="2:2" ht="15.75" customHeight="1" x14ac:dyDescent="0.25">
      <c r="B192" s="92"/>
    </row>
    <row r="193" spans="2:2" ht="15.75" customHeight="1" x14ac:dyDescent="0.25">
      <c r="B193" s="92"/>
    </row>
    <row r="194" spans="2:2" ht="15.75" customHeight="1" x14ac:dyDescent="0.25">
      <c r="B194" s="92"/>
    </row>
    <row r="195" spans="2:2" ht="15.75" customHeight="1" x14ac:dyDescent="0.25">
      <c r="B195" s="92"/>
    </row>
    <row r="196" spans="2:2" ht="15.75" customHeight="1" x14ac:dyDescent="0.25">
      <c r="B196" s="92"/>
    </row>
    <row r="197" spans="2:2" ht="15.75" customHeight="1" x14ac:dyDescent="0.25">
      <c r="B197" s="92"/>
    </row>
    <row r="198" spans="2:2" ht="15.75" customHeight="1" x14ac:dyDescent="0.25">
      <c r="B198" s="92"/>
    </row>
    <row r="199" spans="2:2" ht="15.75" customHeight="1" x14ac:dyDescent="0.25">
      <c r="B199" s="92"/>
    </row>
    <row r="200" spans="2:2" ht="15.75" customHeight="1" x14ac:dyDescent="0.25">
      <c r="B200" s="92"/>
    </row>
    <row r="201" spans="2:2" ht="15.75" customHeight="1" x14ac:dyDescent="0.25">
      <c r="B201" s="92"/>
    </row>
    <row r="202" spans="2:2" ht="15.75" customHeight="1" x14ac:dyDescent="0.25">
      <c r="B202" s="92"/>
    </row>
    <row r="203" spans="2:2" ht="15.75" customHeight="1" x14ac:dyDescent="0.25">
      <c r="B203" s="92"/>
    </row>
    <row r="204" spans="2:2" ht="15.75" customHeight="1" x14ac:dyDescent="0.25">
      <c r="B204" s="92"/>
    </row>
    <row r="205" spans="2:2" ht="15.75" customHeight="1" x14ac:dyDescent="0.25">
      <c r="B205" s="92"/>
    </row>
    <row r="206" spans="2:2" ht="15.75" customHeight="1" x14ac:dyDescent="0.25">
      <c r="B206" s="92"/>
    </row>
    <row r="207" spans="2:2" ht="15.75" customHeight="1" x14ac:dyDescent="0.25">
      <c r="B207" s="92"/>
    </row>
    <row r="208" spans="2:2" ht="15.75" customHeight="1" x14ac:dyDescent="0.25">
      <c r="B208" s="92"/>
    </row>
    <row r="209" spans="2:2" ht="15.75" customHeight="1" x14ac:dyDescent="0.25">
      <c r="B209" s="92"/>
    </row>
    <row r="210" spans="2:2" ht="15.75" customHeight="1" x14ac:dyDescent="0.25">
      <c r="B210" s="92"/>
    </row>
    <row r="211" spans="2:2" ht="15.75" customHeight="1" x14ac:dyDescent="0.25">
      <c r="B211" s="92"/>
    </row>
    <row r="212" spans="2:2" ht="15.75" customHeight="1" x14ac:dyDescent="0.25">
      <c r="B212" s="92"/>
    </row>
    <row r="213" spans="2:2" ht="15.75" customHeight="1" x14ac:dyDescent="0.25">
      <c r="B213" s="92"/>
    </row>
    <row r="214" spans="2:2" ht="15.75" customHeight="1" x14ac:dyDescent="0.25">
      <c r="B214" s="92"/>
    </row>
    <row r="215" spans="2:2" ht="15.75" customHeight="1" x14ac:dyDescent="0.25">
      <c r="B215" s="92"/>
    </row>
    <row r="216" spans="2:2" ht="15.75" customHeight="1" x14ac:dyDescent="0.25">
      <c r="B216" s="92"/>
    </row>
    <row r="217" spans="2:2" ht="15.75" customHeight="1" x14ac:dyDescent="0.25">
      <c r="B217" s="92"/>
    </row>
    <row r="218" spans="2:2" ht="15.75" customHeight="1" x14ac:dyDescent="0.25">
      <c r="B218" s="92"/>
    </row>
    <row r="219" spans="2:2" ht="15.75" customHeight="1" x14ac:dyDescent="0.25">
      <c r="B219" s="92"/>
    </row>
    <row r="220" spans="2:2" ht="15.75" customHeight="1" x14ac:dyDescent="0.25">
      <c r="B220" s="92"/>
    </row>
    <row r="221" spans="2:2" ht="15.75" customHeight="1" x14ac:dyDescent="0.25">
      <c r="B221" s="92"/>
    </row>
    <row r="222" spans="2:2" ht="15.75" customHeight="1" x14ac:dyDescent="0.25">
      <c r="B222" s="92"/>
    </row>
    <row r="223" spans="2:2" ht="15.75" customHeight="1" x14ac:dyDescent="0.25">
      <c r="B223" s="92"/>
    </row>
    <row r="224" spans="2:2" ht="15.75" customHeight="1" x14ac:dyDescent="0.25">
      <c r="B224" s="92"/>
    </row>
    <row r="225" spans="2:2" ht="15.75" customHeight="1" x14ac:dyDescent="0.25">
      <c r="B225" s="92"/>
    </row>
    <row r="226" spans="2:2" ht="15.75" customHeight="1" x14ac:dyDescent="0.25">
      <c r="B226" s="92"/>
    </row>
    <row r="227" spans="2:2" ht="15.75" customHeight="1" x14ac:dyDescent="0.25">
      <c r="B227" s="92"/>
    </row>
    <row r="228" spans="2:2" ht="15.75" customHeight="1" x14ac:dyDescent="0.25">
      <c r="B228" s="92"/>
    </row>
    <row r="229" spans="2:2" ht="15.75" customHeight="1" x14ac:dyDescent="0.25">
      <c r="B229" s="92"/>
    </row>
    <row r="230" spans="2:2" ht="15.75" customHeight="1" x14ac:dyDescent="0.25">
      <c r="B230" s="92"/>
    </row>
    <row r="231" spans="2:2" ht="15.75" customHeight="1" x14ac:dyDescent="0.25">
      <c r="B231" s="92"/>
    </row>
    <row r="232" spans="2:2" ht="15.75" customHeight="1" x14ac:dyDescent="0.25">
      <c r="B232" s="92"/>
    </row>
    <row r="233" spans="2:2" ht="15.75" customHeight="1" x14ac:dyDescent="0.25">
      <c r="B233" s="92"/>
    </row>
    <row r="234" spans="2:2" ht="15.75" customHeight="1" x14ac:dyDescent="0.25">
      <c r="B234" s="92"/>
    </row>
    <row r="235" spans="2:2" ht="15.75" customHeight="1" x14ac:dyDescent="0.25">
      <c r="B235" s="92"/>
    </row>
    <row r="236" spans="2:2" ht="15.75" customHeight="1" x14ac:dyDescent="0.25">
      <c r="B236" s="92"/>
    </row>
    <row r="237" spans="2:2" ht="15.75" customHeight="1" x14ac:dyDescent="0.25">
      <c r="B237" s="92"/>
    </row>
    <row r="238" spans="2:2" ht="15.75" customHeight="1" x14ac:dyDescent="0.25">
      <c r="B238" s="92"/>
    </row>
    <row r="239" spans="2:2" ht="15.75" customHeight="1" x14ac:dyDescent="0.25">
      <c r="B239" s="92"/>
    </row>
    <row r="240" spans="2:2" ht="15.75" customHeight="1" x14ac:dyDescent="0.25">
      <c r="B240" s="92"/>
    </row>
    <row r="241" spans="2:2" ht="15.75" customHeight="1" x14ac:dyDescent="0.25">
      <c r="B241" s="92"/>
    </row>
    <row r="242" spans="2:2" ht="15.75" customHeight="1" x14ac:dyDescent="0.25">
      <c r="B242" s="92"/>
    </row>
    <row r="243" spans="2:2" ht="15.75" customHeight="1" x14ac:dyDescent="0.25">
      <c r="B243" s="92"/>
    </row>
    <row r="244" spans="2:2" ht="15.75" customHeight="1" x14ac:dyDescent="0.25">
      <c r="B244" s="92"/>
    </row>
    <row r="245" spans="2:2" ht="15.75" customHeight="1" x14ac:dyDescent="0.25">
      <c r="B245" s="92"/>
    </row>
    <row r="246" spans="2:2" ht="15.75" customHeight="1" x14ac:dyDescent="0.25">
      <c r="B246" s="92"/>
    </row>
    <row r="247" spans="2:2" ht="15.75" customHeight="1" x14ac:dyDescent="0.25">
      <c r="B247" s="92"/>
    </row>
    <row r="248" spans="2:2" ht="15.75" customHeight="1" x14ac:dyDescent="0.25">
      <c r="B248" s="92"/>
    </row>
    <row r="249" spans="2:2" ht="15.75" customHeight="1" x14ac:dyDescent="0.25">
      <c r="B249" s="92"/>
    </row>
    <row r="250" spans="2:2" ht="15.75" customHeight="1" x14ac:dyDescent="0.25">
      <c r="B250" s="92"/>
    </row>
    <row r="251" spans="2:2" ht="15.75" customHeight="1" x14ac:dyDescent="0.25">
      <c r="B251" s="92"/>
    </row>
    <row r="252" spans="2:2" ht="15.75" customHeight="1" x14ac:dyDescent="0.25">
      <c r="B252" s="92"/>
    </row>
    <row r="253" spans="2:2" ht="15.75" customHeight="1" x14ac:dyDescent="0.25">
      <c r="B253" s="92"/>
    </row>
    <row r="254" spans="2:2" ht="15.75" customHeight="1" x14ac:dyDescent="0.25">
      <c r="B254" s="92"/>
    </row>
    <row r="255" spans="2:2" ht="15.75" customHeight="1" x14ac:dyDescent="0.25">
      <c r="B255" s="92"/>
    </row>
    <row r="256" spans="2:2" ht="15.75" customHeight="1" x14ac:dyDescent="0.25">
      <c r="B256" s="92"/>
    </row>
    <row r="257" spans="2:2" ht="15.75" customHeight="1" x14ac:dyDescent="0.25">
      <c r="B257" s="92"/>
    </row>
    <row r="258" spans="2:2" ht="15.75" customHeight="1" x14ac:dyDescent="0.25">
      <c r="B258" s="92"/>
    </row>
    <row r="259" spans="2:2" ht="15.75" customHeight="1" x14ac:dyDescent="0.25">
      <c r="B259" s="92"/>
    </row>
    <row r="260" spans="2:2" ht="15.75" customHeight="1" x14ac:dyDescent="0.25">
      <c r="B260" s="92"/>
    </row>
    <row r="261" spans="2:2" ht="15.75" customHeight="1" x14ac:dyDescent="0.25">
      <c r="B261" s="92"/>
    </row>
    <row r="262" spans="2:2" ht="15.75" customHeight="1" x14ac:dyDescent="0.25">
      <c r="B262" s="92"/>
    </row>
    <row r="263" spans="2:2" ht="15.75" customHeight="1" x14ac:dyDescent="0.25">
      <c r="B263" s="92"/>
    </row>
    <row r="264" spans="2:2" ht="15.75" customHeight="1" x14ac:dyDescent="0.25">
      <c r="B264" s="92"/>
    </row>
    <row r="265" spans="2:2" ht="15.75" customHeight="1" x14ac:dyDescent="0.25">
      <c r="B265" s="92"/>
    </row>
    <row r="266" spans="2:2" ht="15.75" customHeight="1" x14ac:dyDescent="0.25">
      <c r="B266" s="92"/>
    </row>
    <row r="267" spans="2:2" ht="15.75" customHeight="1" x14ac:dyDescent="0.25">
      <c r="B267" s="92"/>
    </row>
    <row r="268" spans="2:2" ht="15.75" customHeight="1" x14ac:dyDescent="0.25">
      <c r="B268" s="92"/>
    </row>
    <row r="269" spans="2:2" ht="15.75" customHeight="1" x14ac:dyDescent="0.25">
      <c r="B269" s="92"/>
    </row>
    <row r="270" spans="2:2" ht="15.75" customHeight="1" x14ac:dyDescent="0.25">
      <c r="B270" s="92"/>
    </row>
    <row r="271" spans="2:2" ht="15.75" customHeight="1" x14ac:dyDescent="0.25">
      <c r="B271" s="92"/>
    </row>
    <row r="272" spans="2:2" ht="15.75" customHeight="1" x14ac:dyDescent="0.25">
      <c r="B272" s="92"/>
    </row>
    <row r="273" spans="2:2" ht="15.75" customHeight="1" x14ac:dyDescent="0.25">
      <c r="B273" s="92"/>
    </row>
    <row r="274" spans="2:2" ht="15.75" customHeight="1" x14ac:dyDescent="0.25">
      <c r="B274" s="92"/>
    </row>
    <row r="275" spans="2:2" ht="15.75" customHeight="1" x14ac:dyDescent="0.25">
      <c r="B275" s="92"/>
    </row>
    <row r="276" spans="2:2" ht="15.75" customHeight="1" x14ac:dyDescent="0.25">
      <c r="B276" s="92"/>
    </row>
    <row r="277" spans="2:2" ht="15.75" customHeight="1" x14ac:dyDescent="0.25">
      <c r="B277" s="92"/>
    </row>
    <row r="278" spans="2:2" ht="15.75" customHeight="1" x14ac:dyDescent="0.25">
      <c r="B278" s="92"/>
    </row>
    <row r="279" spans="2:2" ht="15.75" customHeight="1" x14ac:dyDescent="0.25">
      <c r="B279" s="92"/>
    </row>
    <row r="280" spans="2:2" ht="15.75" customHeight="1" x14ac:dyDescent="0.25">
      <c r="B280" s="92"/>
    </row>
    <row r="281" spans="2:2" ht="15.75" customHeight="1" x14ac:dyDescent="0.25">
      <c r="B281" s="92"/>
    </row>
    <row r="282" spans="2:2" ht="15.75" customHeight="1" x14ac:dyDescent="0.25">
      <c r="B282" s="92"/>
    </row>
    <row r="283" spans="2:2" ht="15.75" customHeight="1" x14ac:dyDescent="0.25">
      <c r="B283" s="92"/>
    </row>
    <row r="284" spans="2:2" ht="15.75" customHeight="1" x14ac:dyDescent="0.25">
      <c r="B284" s="92"/>
    </row>
    <row r="285" spans="2:2" ht="15.75" customHeight="1" x14ac:dyDescent="0.25">
      <c r="B285" s="92"/>
    </row>
    <row r="286" spans="2:2" ht="15.75" customHeight="1" x14ac:dyDescent="0.25">
      <c r="B286" s="92"/>
    </row>
    <row r="287" spans="2:2" ht="15.75" customHeight="1" x14ac:dyDescent="0.25">
      <c r="B287" s="92"/>
    </row>
    <row r="288" spans="2:2" ht="15.75" customHeight="1" x14ac:dyDescent="0.25">
      <c r="B288" s="92"/>
    </row>
    <row r="289" spans="2:2" ht="15.75" customHeight="1" x14ac:dyDescent="0.25">
      <c r="B289" s="92"/>
    </row>
    <row r="290" spans="2:2" ht="15.75" customHeight="1" x14ac:dyDescent="0.25">
      <c r="B290" s="92"/>
    </row>
    <row r="291" spans="2:2" ht="15.75" customHeight="1" x14ac:dyDescent="0.25">
      <c r="B291" s="92"/>
    </row>
    <row r="292" spans="2:2" ht="15.75" customHeight="1" x14ac:dyDescent="0.25">
      <c r="B292" s="92"/>
    </row>
    <row r="293" spans="2:2" ht="15.75" customHeight="1" x14ac:dyDescent="0.25">
      <c r="B293" s="92"/>
    </row>
    <row r="294" spans="2:2" ht="15.75" customHeight="1" x14ac:dyDescent="0.25">
      <c r="B294" s="92"/>
    </row>
    <row r="295" spans="2:2" ht="15.75" customHeight="1" x14ac:dyDescent="0.25">
      <c r="B295" s="92"/>
    </row>
    <row r="296" spans="2:2" ht="15.75" customHeight="1" x14ac:dyDescent="0.25">
      <c r="B296" s="92"/>
    </row>
    <row r="297" spans="2:2" ht="15.75" customHeight="1" x14ac:dyDescent="0.25">
      <c r="B297" s="92"/>
    </row>
    <row r="298" spans="2:2" ht="15.75" customHeight="1" x14ac:dyDescent="0.25">
      <c r="B298" s="92"/>
    </row>
    <row r="299" spans="2:2" ht="15.75" customHeight="1" x14ac:dyDescent="0.25">
      <c r="B299" s="92"/>
    </row>
    <row r="300" spans="2:2" ht="15.75" customHeight="1" x14ac:dyDescent="0.25">
      <c r="B300" s="92"/>
    </row>
    <row r="301" spans="2:2" ht="15.75" customHeight="1" x14ac:dyDescent="0.25">
      <c r="B301" s="92"/>
    </row>
    <row r="302" spans="2:2" ht="15.75" customHeight="1" x14ac:dyDescent="0.25">
      <c r="B302" s="92"/>
    </row>
    <row r="303" spans="2:2" ht="15.75" customHeight="1" x14ac:dyDescent="0.25">
      <c r="B303" s="92"/>
    </row>
    <row r="304" spans="2:2" ht="15.75" customHeight="1" x14ac:dyDescent="0.25">
      <c r="B304" s="92"/>
    </row>
    <row r="305" spans="2:2" ht="15.75" customHeight="1" x14ac:dyDescent="0.25">
      <c r="B305" s="92"/>
    </row>
    <row r="306" spans="2:2" ht="15.75" customHeight="1" x14ac:dyDescent="0.25">
      <c r="B306" s="92"/>
    </row>
    <row r="307" spans="2:2" ht="15.75" customHeight="1" x14ac:dyDescent="0.25">
      <c r="B307" s="92"/>
    </row>
    <row r="308" spans="2:2" ht="15.75" customHeight="1" x14ac:dyDescent="0.25">
      <c r="B308" s="92"/>
    </row>
    <row r="309" spans="2:2" ht="15.75" customHeight="1" x14ac:dyDescent="0.25">
      <c r="B309" s="92"/>
    </row>
    <row r="310" spans="2:2" ht="15.75" customHeight="1" x14ac:dyDescent="0.25">
      <c r="B310" s="92"/>
    </row>
    <row r="311" spans="2:2" ht="15.75" customHeight="1" x14ac:dyDescent="0.25">
      <c r="B311" s="92"/>
    </row>
    <row r="312" spans="2:2" ht="15.75" customHeight="1" x14ac:dyDescent="0.25">
      <c r="B312" s="92"/>
    </row>
    <row r="313" spans="2:2" ht="15.75" customHeight="1" x14ac:dyDescent="0.25">
      <c r="B313" s="92"/>
    </row>
    <row r="314" spans="2:2" ht="15.75" customHeight="1" x14ac:dyDescent="0.25">
      <c r="B314" s="92"/>
    </row>
    <row r="315" spans="2:2" ht="15.75" customHeight="1" x14ac:dyDescent="0.25">
      <c r="B315" s="92"/>
    </row>
    <row r="316" spans="2:2" ht="15.75" customHeight="1" x14ac:dyDescent="0.25">
      <c r="B316" s="92"/>
    </row>
    <row r="317" spans="2:2" ht="15.75" customHeight="1" x14ac:dyDescent="0.25">
      <c r="B317" s="92"/>
    </row>
    <row r="318" spans="2:2" ht="15.75" customHeight="1" x14ac:dyDescent="0.25">
      <c r="B318" s="92"/>
    </row>
    <row r="319" spans="2:2" ht="15.75" customHeight="1" x14ac:dyDescent="0.25">
      <c r="B319" s="92"/>
    </row>
    <row r="320" spans="2:2" ht="15.75" customHeight="1" x14ac:dyDescent="0.25">
      <c r="B320" s="92"/>
    </row>
    <row r="321" spans="2:2" ht="15.75" customHeight="1" x14ac:dyDescent="0.25">
      <c r="B321" s="92"/>
    </row>
    <row r="322" spans="2:2" ht="15.75" customHeight="1" x14ac:dyDescent="0.25">
      <c r="B322" s="92"/>
    </row>
    <row r="323" spans="2:2" ht="15.75" customHeight="1" x14ac:dyDescent="0.25">
      <c r="B323" s="92"/>
    </row>
    <row r="324" spans="2:2" ht="15.75" customHeight="1" x14ac:dyDescent="0.25">
      <c r="B324" s="92"/>
    </row>
    <row r="325" spans="2:2" ht="15.75" customHeight="1" x14ac:dyDescent="0.25">
      <c r="B325" s="92"/>
    </row>
    <row r="326" spans="2:2" ht="15.75" customHeight="1" x14ac:dyDescent="0.25">
      <c r="B326" s="92"/>
    </row>
    <row r="327" spans="2:2" ht="15.75" customHeight="1" x14ac:dyDescent="0.25">
      <c r="B327" s="92"/>
    </row>
    <row r="328" spans="2:2" ht="15.75" customHeight="1" x14ac:dyDescent="0.25">
      <c r="B328" s="92"/>
    </row>
    <row r="329" spans="2:2" ht="15.75" customHeight="1" x14ac:dyDescent="0.25">
      <c r="B329" s="92"/>
    </row>
    <row r="330" spans="2:2" ht="15.75" customHeight="1" x14ac:dyDescent="0.25">
      <c r="B330" s="92"/>
    </row>
    <row r="331" spans="2:2" ht="15.75" customHeight="1" x14ac:dyDescent="0.25">
      <c r="B331" s="92"/>
    </row>
    <row r="332" spans="2:2" ht="15.75" customHeight="1" x14ac:dyDescent="0.25">
      <c r="B332" s="92"/>
    </row>
    <row r="333" spans="2:2" ht="15.75" customHeight="1" x14ac:dyDescent="0.25">
      <c r="B333" s="92"/>
    </row>
    <row r="334" spans="2:2" ht="15.75" customHeight="1" x14ac:dyDescent="0.25">
      <c r="B334" s="92"/>
    </row>
    <row r="335" spans="2:2" ht="15.75" customHeight="1" x14ac:dyDescent="0.25">
      <c r="B335" s="92"/>
    </row>
    <row r="336" spans="2:2" ht="15.75" customHeight="1" x14ac:dyDescent="0.25">
      <c r="B336" s="92"/>
    </row>
    <row r="337" spans="2:2" ht="15.75" customHeight="1" x14ac:dyDescent="0.25">
      <c r="B337" s="92"/>
    </row>
    <row r="338" spans="2:2" ht="15.75" customHeight="1" x14ac:dyDescent="0.25">
      <c r="B338" s="92"/>
    </row>
    <row r="339" spans="2:2" ht="15.75" customHeight="1" x14ac:dyDescent="0.25">
      <c r="B339" s="92"/>
    </row>
    <row r="340" spans="2:2" ht="15.75" customHeight="1" x14ac:dyDescent="0.25">
      <c r="B340" s="92"/>
    </row>
    <row r="341" spans="2:2" ht="15.75" customHeight="1" x14ac:dyDescent="0.25">
      <c r="B341" s="92"/>
    </row>
    <row r="342" spans="2:2" ht="15.75" customHeight="1" x14ac:dyDescent="0.25">
      <c r="B342" s="92"/>
    </row>
    <row r="343" spans="2:2" ht="15.75" customHeight="1" x14ac:dyDescent="0.25">
      <c r="B343" s="92"/>
    </row>
    <row r="344" spans="2:2" ht="15.75" customHeight="1" x14ac:dyDescent="0.25">
      <c r="B344" s="92"/>
    </row>
    <row r="345" spans="2:2" ht="15.75" customHeight="1" x14ac:dyDescent="0.25">
      <c r="B345" s="92"/>
    </row>
    <row r="346" spans="2:2" ht="15.75" customHeight="1" x14ac:dyDescent="0.25">
      <c r="B346" s="92"/>
    </row>
    <row r="347" spans="2:2" ht="15.75" customHeight="1" x14ac:dyDescent="0.25">
      <c r="B347" s="92"/>
    </row>
    <row r="348" spans="2:2" ht="15.75" customHeight="1" x14ac:dyDescent="0.25">
      <c r="B348" s="92"/>
    </row>
    <row r="349" spans="2:2" ht="15.75" customHeight="1" x14ac:dyDescent="0.25">
      <c r="B349" s="92"/>
    </row>
    <row r="350" spans="2:2" ht="15.75" customHeight="1" x14ac:dyDescent="0.25">
      <c r="B350" s="92"/>
    </row>
    <row r="351" spans="2:2" ht="15.75" customHeight="1" x14ac:dyDescent="0.25">
      <c r="B351" s="92"/>
    </row>
    <row r="352" spans="2:2" ht="15.75" customHeight="1" x14ac:dyDescent="0.25">
      <c r="B352" s="92"/>
    </row>
    <row r="353" spans="2:2" ht="15.75" customHeight="1" x14ac:dyDescent="0.25">
      <c r="B353" s="92"/>
    </row>
    <row r="354" spans="2:2" ht="15.75" customHeight="1" x14ac:dyDescent="0.25">
      <c r="B354" s="92"/>
    </row>
    <row r="355" spans="2:2" ht="15.75" customHeight="1" x14ac:dyDescent="0.25">
      <c r="B355" s="92"/>
    </row>
    <row r="356" spans="2:2" ht="15.75" customHeight="1" x14ac:dyDescent="0.25">
      <c r="B356" s="92"/>
    </row>
    <row r="357" spans="2:2" ht="15.75" customHeight="1" x14ac:dyDescent="0.25">
      <c r="B357" s="92"/>
    </row>
    <row r="358" spans="2:2" ht="15.75" customHeight="1" x14ac:dyDescent="0.25">
      <c r="B358" s="92"/>
    </row>
    <row r="359" spans="2:2" ht="15.75" customHeight="1" x14ac:dyDescent="0.25">
      <c r="B359" s="92"/>
    </row>
    <row r="360" spans="2:2" ht="15.75" customHeight="1" x14ac:dyDescent="0.25">
      <c r="B360" s="92"/>
    </row>
    <row r="361" spans="2:2" ht="15.75" customHeight="1" x14ac:dyDescent="0.25">
      <c r="B361" s="92"/>
    </row>
    <row r="362" spans="2:2" ht="15.75" customHeight="1" x14ac:dyDescent="0.25">
      <c r="B362" s="92"/>
    </row>
    <row r="363" spans="2:2" ht="15.75" customHeight="1" x14ac:dyDescent="0.25">
      <c r="B363" s="92"/>
    </row>
    <row r="364" spans="2:2" ht="15.75" customHeight="1" x14ac:dyDescent="0.25">
      <c r="B364" s="92"/>
    </row>
    <row r="365" spans="2:2" ht="15.75" customHeight="1" x14ac:dyDescent="0.25">
      <c r="B365" s="92"/>
    </row>
    <row r="366" spans="2:2" ht="15.75" customHeight="1" x14ac:dyDescent="0.25">
      <c r="B366" s="92"/>
    </row>
    <row r="367" spans="2:2" ht="15.75" customHeight="1" x14ac:dyDescent="0.25">
      <c r="B367" s="92"/>
    </row>
    <row r="368" spans="2:2" ht="15.75" customHeight="1" x14ac:dyDescent="0.25">
      <c r="B368" s="92"/>
    </row>
    <row r="369" spans="2:2" ht="15.75" customHeight="1" x14ac:dyDescent="0.25">
      <c r="B369" s="92"/>
    </row>
    <row r="370" spans="2:2" ht="15.75" customHeight="1" x14ac:dyDescent="0.25">
      <c r="B370" s="92"/>
    </row>
    <row r="371" spans="2:2" ht="15.75" customHeight="1" x14ac:dyDescent="0.25">
      <c r="B371" s="92"/>
    </row>
    <row r="372" spans="2:2" ht="15.75" customHeight="1" x14ac:dyDescent="0.25">
      <c r="B372" s="92"/>
    </row>
    <row r="373" spans="2:2" ht="15.75" customHeight="1" x14ac:dyDescent="0.25">
      <c r="B373" s="92"/>
    </row>
    <row r="374" spans="2:2" ht="15.75" customHeight="1" x14ac:dyDescent="0.25">
      <c r="B374" s="92"/>
    </row>
    <row r="375" spans="2:2" ht="15.75" customHeight="1" x14ac:dyDescent="0.25">
      <c r="B375" s="92"/>
    </row>
    <row r="376" spans="2:2" ht="15.75" customHeight="1" x14ac:dyDescent="0.25">
      <c r="B376" s="92"/>
    </row>
    <row r="377" spans="2:2" ht="15.75" customHeight="1" x14ac:dyDescent="0.25">
      <c r="B377" s="92"/>
    </row>
    <row r="378" spans="2:2" ht="15.75" customHeight="1" x14ac:dyDescent="0.25">
      <c r="B378" s="92"/>
    </row>
    <row r="379" spans="2:2" ht="15.75" customHeight="1" x14ac:dyDescent="0.25">
      <c r="B379" s="92"/>
    </row>
    <row r="380" spans="2:2" ht="15.75" customHeight="1" x14ac:dyDescent="0.25">
      <c r="B380" s="92"/>
    </row>
    <row r="381" spans="2:2" ht="15.75" customHeight="1" x14ac:dyDescent="0.25">
      <c r="B381" s="92"/>
    </row>
    <row r="382" spans="2:2" ht="15.75" customHeight="1" x14ac:dyDescent="0.25">
      <c r="B382" s="92"/>
    </row>
    <row r="383" spans="2:2" ht="15.75" customHeight="1" x14ac:dyDescent="0.25">
      <c r="B383" s="92"/>
    </row>
    <row r="384" spans="2:2" ht="15.75" customHeight="1" x14ac:dyDescent="0.25">
      <c r="B384" s="92"/>
    </row>
    <row r="385" spans="2:2" ht="15.75" customHeight="1" x14ac:dyDescent="0.25">
      <c r="B385" s="92"/>
    </row>
    <row r="386" spans="2:2" ht="15.75" customHeight="1" x14ac:dyDescent="0.25">
      <c r="B386" s="92"/>
    </row>
    <row r="387" spans="2:2" ht="15.75" customHeight="1" x14ac:dyDescent="0.25">
      <c r="B387" s="92"/>
    </row>
    <row r="388" spans="2:2" ht="15.75" customHeight="1" x14ac:dyDescent="0.25">
      <c r="B388" s="92"/>
    </row>
    <row r="389" spans="2:2" ht="15.75" customHeight="1" x14ac:dyDescent="0.25">
      <c r="B389" s="92"/>
    </row>
    <row r="390" spans="2:2" ht="15.75" customHeight="1" x14ac:dyDescent="0.25">
      <c r="B390" s="92"/>
    </row>
    <row r="391" spans="2:2" ht="15.75" customHeight="1" x14ac:dyDescent="0.25">
      <c r="B391" s="92"/>
    </row>
    <row r="392" spans="2:2" ht="15.75" customHeight="1" x14ac:dyDescent="0.25">
      <c r="B392" s="92"/>
    </row>
    <row r="393" spans="2:2" ht="15.75" customHeight="1" x14ac:dyDescent="0.25">
      <c r="B393" s="92"/>
    </row>
    <row r="394" spans="2:2" ht="15.75" customHeight="1" x14ac:dyDescent="0.25">
      <c r="B394" s="92"/>
    </row>
    <row r="395" spans="2:2" ht="15.75" customHeight="1" x14ac:dyDescent="0.25">
      <c r="B395" s="92"/>
    </row>
    <row r="396" spans="2:2" ht="15.75" customHeight="1" x14ac:dyDescent="0.25">
      <c r="B396" s="92"/>
    </row>
    <row r="397" spans="2:2" ht="15.75" customHeight="1" x14ac:dyDescent="0.25">
      <c r="B397" s="92"/>
    </row>
    <row r="398" spans="2:2" ht="15.75" customHeight="1" x14ac:dyDescent="0.25">
      <c r="B398" s="92"/>
    </row>
    <row r="399" spans="2:2" ht="15.75" customHeight="1" x14ac:dyDescent="0.25">
      <c r="B399" s="92"/>
    </row>
    <row r="400" spans="2:2" ht="15.75" customHeight="1" x14ac:dyDescent="0.25">
      <c r="B400" s="92"/>
    </row>
    <row r="401" spans="2:2" ht="15.75" customHeight="1" x14ac:dyDescent="0.25">
      <c r="B401" s="92"/>
    </row>
    <row r="402" spans="2:2" ht="15.75" customHeight="1" x14ac:dyDescent="0.25">
      <c r="B402" s="92"/>
    </row>
    <row r="403" spans="2:2" ht="15.75" customHeight="1" x14ac:dyDescent="0.25">
      <c r="B403" s="92"/>
    </row>
    <row r="404" spans="2:2" ht="15.75" customHeight="1" x14ac:dyDescent="0.25">
      <c r="B404" s="92"/>
    </row>
    <row r="405" spans="2:2" ht="15.75" customHeight="1" x14ac:dyDescent="0.25">
      <c r="B405" s="92"/>
    </row>
    <row r="406" spans="2:2" ht="15.75" customHeight="1" x14ac:dyDescent="0.25">
      <c r="B406" s="92"/>
    </row>
    <row r="407" spans="2:2" ht="15.75" customHeight="1" x14ac:dyDescent="0.25">
      <c r="B407" s="92"/>
    </row>
    <row r="408" spans="2:2" ht="15.75" customHeight="1" x14ac:dyDescent="0.25">
      <c r="B408" s="92"/>
    </row>
    <row r="409" spans="2:2" ht="15.75" customHeight="1" x14ac:dyDescent="0.25">
      <c r="B409" s="92"/>
    </row>
    <row r="410" spans="2:2" ht="15.75" customHeight="1" x14ac:dyDescent="0.25">
      <c r="B410" s="92"/>
    </row>
    <row r="411" spans="2:2" ht="15.75" customHeight="1" x14ac:dyDescent="0.25">
      <c r="B411" s="92"/>
    </row>
    <row r="412" spans="2:2" ht="15.75" customHeight="1" x14ac:dyDescent="0.25">
      <c r="B412" s="92"/>
    </row>
    <row r="413" spans="2:2" ht="15.75" customHeight="1" x14ac:dyDescent="0.25">
      <c r="B413" s="92"/>
    </row>
    <row r="414" spans="2:2" ht="15.75" customHeight="1" x14ac:dyDescent="0.25">
      <c r="B414" s="92"/>
    </row>
    <row r="415" spans="2:2" ht="15.75" customHeight="1" x14ac:dyDescent="0.25">
      <c r="B415" s="92"/>
    </row>
    <row r="416" spans="2:2" ht="15.75" customHeight="1" x14ac:dyDescent="0.25">
      <c r="B416" s="92"/>
    </row>
    <row r="417" spans="2:2" ht="15.75" customHeight="1" x14ac:dyDescent="0.25">
      <c r="B417" s="92"/>
    </row>
    <row r="418" spans="2:2" ht="15.75" customHeight="1" x14ac:dyDescent="0.25">
      <c r="B418" s="92"/>
    </row>
    <row r="419" spans="2:2" ht="15.75" customHeight="1" x14ac:dyDescent="0.25">
      <c r="B419" s="92"/>
    </row>
    <row r="420" spans="2:2" ht="15.75" customHeight="1" x14ac:dyDescent="0.25">
      <c r="B420" s="92"/>
    </row>
    <row r="421" spans="2:2" ht="15.75" customHeight="1" x14ac:dyDescent="0.25">
      <c r="B421" s="92"/>
    </row>
    <row r="422" spans="2:2" ht="15.75" customHeight="1" x14ac:dyDescent="0.25">
      <c r="B422" s="92"/>
    </row>
    <row r="423" spans="2:2" ht="15.75" customHeight="1" x14ac:dyDescent="0.25">
      <c r="B423" s="92"/>
    </row>
    <row r="424" spans="2:2" ht="15.75" customHeight="1" x14ac:dyDescent="0.25">
      <c r="B424" s="92"/>
    </row>
    <row r="425" spans="2:2" ht="15.75" customHeight="1" x14ac:dyDescent="0.25">
      <c r="B425" s="92"/>
    </row>
    <row r="426" spans="2:2" ht="15.75" customHeight="1" x14ac:dyDescent="0.25">
      <c r="B426" s="92"/>
    </row>
    <row r="427" spans="2:2" ht="15.75" customHeight="1" x14ac:dyDescent="0.25">
      <c r="B427" s="92"/>
    </row>
    <row r="428" spans="2:2" ht="15.75" customHeight="1" x14ac:dyDescent="0.25">
      <c r="B428" s="92"/>
    </row>
    <row r="429" spans="2:2" ht="15.75" customHeight="1" x14ac:dyDescent="0.25">
      <c r="B429" s="92"/>
    </row>
    <row r="430" spans="2:2" ht="15.75" customHeight="1" x14ac:dyDescent="0.25">
      <c r="B430" s="92"/>
    </row>
    <row r="431" spans="2:2" ht="15.75" customHeight="1" x14ac:dyDescent="0.25">
      <c r="B431" s="92"/>
    </row>
    <row r="432" spans="2:2" ht="15.75" customHeight="1" x14ac:dyDescent="0.25">
      <c r="B432" s="92"/>
    </row>
    <row r="433" spans="2:2" ht="15.75" customHeight="1" x14ac:dyDescent="0.25">
      <c r="B433" s="92"/>
    </row>
    <row r="434" spans="2:2" ht="15.75" customHeight="1" x14ac:dyDescent="0.25">
      <c r="B434" s="92"/>
    </row>
    <row r="435" spans="2:2" ht="15.75" customHeight="1" x14ac:dyDescent="0.25">
      <c r="B435" s="92"/>
    </row>
    <row r="436" spans="2:2" ht="15.75" customHeight="1" x14ac:dyDescent="0.25">
      <c r="B436" s="92"/>
    </row>
    <row r="437" spans="2:2" ht="15.75" customHeight="1" x14ac:dyDescent="0.25">
      <c r="B437" s="92"/>
    </row>
    <row r="438" spans="2:2" ht="15.75" customHeight="1" x14ac:dyDescent="0.25">
      <c r="B438" s="92"/>
    </row>
    <row r="439" spans="2:2" ht="15.75" customHeight="1" x14ac:dyDescent="0.25">
      <c r="B439" s="92"/>
    </row>
    <row r="440" spans="2:2" ht="15.75" customHeight="1" x14ac:dyDescent="0.25">
      <c r="B440" s="92"/>
    </row>
    <row r="441" spans="2:2" ht="15.75" customHeight="1" x14ac:dyDescent="0.25">
      <c r="B441" s="92"/>
    </row>
    <row r="442" spans="2:2" ht="15.75" customHeight="1" x14ac:dyDescent="0.25">
      <c r="B442" s="92"/>
    </row>
    <row r="443" spans="2:2" ht="15.75" customHeight="1" x14ac:dyDescent="0.25">
      <c r="B443" s="92"/>
    </row>
    <row r="444" spans="2:2" ht="15.75" customHeight="1" x14ac:dyDescent="0.25">
      <c r="B444" s="92"/>
    </row>
    <row r="445" spans="2:2" ht="15.75" customHeight="1" x14ac:dyDescent="0.25">
      <c r="B445" s="92"/>
    </row>
    <row r="446" spans="2:2" ht="15.75" customHeight="1" x14ac:dyDescent="0.25">
      <c r="B446" s="92"/>
    </row>
    <row r="447" spans="2:2" ht="15.75" customHeight="1" x14ac:dyDescent="0.25">
      <c r="B447" s="92"/>
    </row>
    <row r="448" spans="2:2" ht="15.75" customHeight="1" x14ac:dyDescent="0.25">
      <c r="B448" s="92"/>
    </row>
    <row r="449" spans="2:2" ht="15.75" customHeight="1" x14ac:dyDescent="0.25">
      <c r="B449" s="92"/>
    </row>
    <row r="450" spans="2:2" ht="15.75" customHeight="1" x14ac:dyDescent="0.25">
      <c r="B450" s="92"/>
    </row>
    <row r="451" spans="2:2" ht="15.75" customHeight="1" x14ac:dyDescent="0.25">
      <c r="B451" s="92"/>
    </row>
    <row r="452" spans="2:2" ht="15.75" customHeight="1" x14ac:dyDescent="0.25">
      <c r="B452" s="92"/>
    </row>
    <row r="453" spans="2:2" ht="15.75" customHeight="1" x14ac:dyDescent="0.25">
      <c r="B453" s="92"/>
    </row>
    <row r="454" spans="2:2" ht="15.75" customHeight="1" x14ac:dyDescent="0.25">
      <c r="B454" s="92"/>
    </row>
    <row r="455" spans="2:2" ht="15.75" customHeight="1" x14ac:dyDescent="0.25">
      <c r="B455" s="92"/>
    </row>
    <row r="456" spans="2:2" ht="15.75" customHeight="1" x14ac:dyDescent="0.25">
      <c r="B456" s="92"/>
    </row>
    <row r="457" spans="2:2" ht="15.75" customHeight="1" x14ac:dyDescent="0.25">
      <c r="B457" s="92"/>
    </row>
    <row r="458" spans="2:2" ht="15.75" customHeight="1" x14ac:dyDescent="0.25">
      <c r="B458" s="92"/>
    </row>
    <row r="459" spans="2:2" ht="15.75" customHeight="1" x14ac:dyDescent="0.25">
      <c r="B459" s="92"/>
    </row>
    <row r="460" spans="2:2" ht="15.75" customHeight="1" x14ac:dyDescent="0.25">
      <c r="B460" s="92"/>
    </row>
    <row r="461" spans="2:2" ht="15.75" customHeight="1" x14ac:dyDescent="0.25">
      <c r="B461" s="92"/>
    </row>
    <row r="462" spans="2:2" ht="15.75" customHeight="1" x14ac:dyDescent="0.25">
      <c r="B462" s="92"/>
    </row>
    <row r="463" spans="2:2" ht="15.75" customHeight="1" x14ac:dyDescent="0.25">
      <c r="B463" s="92"/>
    </row>
    <row r="464" spans="2:2" ht="15.75" customHeight="1" x14ac:dyDescent="0.25">
      <c r="B464" s="92"/>
    </row>
    <row r="465" spans="2:2" ht="15.75" customHeight="1" x14ac:dyDescent="0.25">
      <c r="B465" s="92"/>
    </row>
    <row r="466" spans="2:2" ht="15.75" customHeight="1" x14ac:dyDescent="0.25">
      <c r="B466" s="92"/>
    </row>
    <row r="467" spans="2:2" ht="15.75" customHeight="1" x14ac:dyDescent="0.25">
      <c r="B467" s="92"/>
    </row>
    <row r="468" spans="2:2" ht="15.75" customHeight="1" x14ac:dyDescent="0.25">
      <c r="B468" s="92"/>
    </row>
    <row r="469" spans="2:2" ht="15.75" customHeight="1" x14ac:dyDescent="0.25">
      <c r="B469" s="92"/>
    </row>
    <row r="470" spans="2:2" ht="15.75" customHeight="1" x14ac:dyDescent="0.25">
      <c r="B470" s="92"/>
    </row>
    <row r="471" spans="2:2" ht="15.75" customHeight="1" x14ac:dyDescent="0.25">
      <c r="B471" s="92"/>
    </row>
    <row r="472" spans="2:2" ht="15.75" customHeight="1" x14ac:dyDescent="0.25">
      <c r="B472" s="92"/>
    </row>
    <row r="473" spans="2:2" ht="15.75" customHeight="1" x14ac:dyDescent="0.25">
      <c r="B473" s="92"/>
    </row>
    <row r="474" spans="2:2" ht="15.75" customHeight="1" x14ac:dyDescent="0.25">
      <c r="B474" s="92"/>
    </row>
    <row r="475" spans="2:2" ht="15.75" customHeight="1" x14ac:dyDescent="0.25">
      <c r="B475" s="92"/>
    </row>
    <row r="476" spans="2:2" ht="15.75" customHeight="1" x14ac:dyDescent="0.25">
      <c r="B476" s="92"/>
    </row>
    <row r="477" spans="2:2" ht="15.75" customHeight="1" x14ac:dyDescent="0.25">
      <c r="B477" s="92"/>
    </row>
    <row r="478" spans="2:2" ht="15.75" customHeight="1" x14ac:dyDescent="0.25">
      <c r="B478" s="92"/>
    </row>
    <row r="479" spans="2:2" ht="15.75" customHeight="1" x14ac:dyDescent="0.25">
      <c r="B479" s="92"/>
    </row>
    <row r="480" spans="2:2" ht="15.75" customHeight="1" x14ac:dyDescent="0.25">
      <c r="B480" s="92"/>
    </row>
    <row r="481" spans="2:2" ht="15.75" customHeight="1" x14ac:dyDescent="0.25">
      <c r="B481" s="92"/>
    </row>
    <row r="482" spans="2:2" ht="15.75" customHeight="1" x14ac:dyDescent="0.25">
      <c r="B482" s="92"/>
    </row>
    <row r="483" spans="2:2" ht="15.75" customHeight="1" x14ac:dyDescent="0.25">
      <c r="B483" s="92"/>
    </row>
    <row r="484" spans="2:2" ht="15.75" customHeight="1" x14ac:dyDescent="0.25">
      <c r="B484" s="92"/>
    </row>
    <row r="485" spans="2:2" ht="15.75" customHeight="1" x14ac:dyDescent="0.25">
      <c r="B485" s="92"/>
    </row>
    <row r="486" spans="2:2" ht="15.75" customHeight="1" x14ac:dyDescent="0.25">
      <c r="B486" s="92"/>
    </row>
    <row r="487" spans="2:2" ht="15.75" customHeight="1" x14ac:dyDescent="0.25">
      <c r="B487" s="92"/>
    </row>
    <row r="488" spans="2:2" ht="15.75" customHeight="1" x14ac:dyDescent="0.25">
      <c r="B488" s="92"/>
    </row>
    <row r="489" spans="2:2" ht="15.75" customHeight="1" x14ac:dyDescent="0.25">
      <c r="B489" s="92"/>
    </row>
    <row r="490" spans="2:2" ht="15.75" customHeight="1" x14ac:dyDescent="0.25">
      <c r="B490" s="92"/>
    </row>
    <row r="491" spans="2:2" ht="15.75" customHeight="1" x14ac:dyDescent="0.25">
      <c r="B491" s="92"/>
    </row>
    <row r="492" spans="2:2" ht="15.75" customHeight="1" x14ac:dyDescent="0.25">
      <c r="B492" s="92"/>
    </row>
    <row r="493" spans="2:2" ht="15.75" customHeight="1" x14ac:dyDescent="0.25">
      <c r="B493" s="92"/>
    </row>
    <row r="494" spans="2:2" ht="15.75" customHeight="1" x14ac:dyDescent="0.25">
      <c r="B494" s="92"/>
    </row>
    <row r="495" spans="2:2" ht="15.75" customHeight="1" x14ac:dyDescent="0.25">
      <c r="B495" s="92"/>
    </row>
    <row r="496" spans="2:2" ht="15.75" customHeight="1" x14ac:dyDescent="0.25">
      <c r="B496" s="92"/>
    </row>
    <row r="497" spans="2:2" ht="15.75" customHeight="1" x14ac:dyDescent="0.25">
      <c r="B497" s="92"/>
    </row>
    <row r="498" spans="2:2" ht="15.75" customHeight="1" x14ac:dyDescent="0.25">
      <c r="B498" s="92"/>
    </row>
    <row r="499" spans="2:2" ht="15.75" customHeight="1" x14ac:dyDescent="0.25">
      <c r="B499" s="92"/>
    </row>
    <row r="500" spans="2:2" ht="15.75" customHeight="1" x14ac:dyDescent="0.25">
      <c r="B500" s="92"/>
    </row>
    <row r="501" spans="2:2" ht="15.75" customHeight="1" x14ac:dyDescent="0.25">
      <c r="B501" s="92"/>
    </row>
    <row r="502" spans="2:2" ht="15.75" customHeight="1" x14ac:dyDescent="0.25">
      <c r="B502" s="92"/>
    </row>
    <row r="503" spans="2:2" ht="15.75" customHeight="1" x14ac:dyDescent="0.25">
      <c r="B503" s="92"/>
    </row>
    <row r="504" spans="2:2" ht="15.75" customHeight="1" x14ac:dyDescent="0.25">
      <c r="B504" s="92"/>
    </row>
    <row r="505" spans="2:2" ht="15.75" customHeight="1" x14ac:dyDescent="0.25">
      <c r="B505" s="92"/>
    </row>
    <row r="506" spans="2:2" ht="15.75" customHeight="1" x14ac:dyDescent="0.25">
      <c r="B506" s="92"/>
    </row>
    <row r="507" spans="2:2" ht="15.75" customHeight="1" x14ac:dyDescent="0.25">
      <c r="B507" s="92"/>
    </row>
    <row r="508" spans="2:2" ht="15.75" customHeight="1" x14ac:dyDescent="0.25">
      <c r="B508" s="92"/>
    </row>
    <row r="509" spans="2:2" ht="15.75" customHeight="1" x14ac:dyDescent="0.25">
      <c r="B509" s="92"/>
    </row>
    <row r="510" spans="2:2" ht="15.75" customHeight="1" x14ac:dyDescent="0.25">
      <c r="B510" s="92"/>
    </row>
    <row r="511" spans="2:2" ht="15.75" customHeight="1" x14ac:dyDescent="0.25">
      <c r="B511" s="92"/>
    </row>
    <row r="512" spans="2:2" ht="15.75" customHeight="1" x14ac:dyDescent="0.25">
      <c r="B512" s="92"/>
    </row>
    <row r="513" spans="2:2" ht="15.75" customHeight="1" x14ac:dyDescent="0.25">
      <c r="B513" s="92"/>
    </row>
    <row r="514" spans="2:2" ht="15.75" customHeight="1" x14ac:dyDescent="0.25">
      <c r="B514" s="92"/>
    </row>
    <row r="515" spans="2:2" ht="15.75" customHeight="1" x14ac:dyDescent="0.25">
      <c r="B515" s="92"/>
    </row>
    <row r="516" spans="2:2" ht="15.75" customHeight="1" x14ac:dyDescent="0.25">
      <c r="B516" s="92"/>
    </row>
    <row r="517" spans="2:2" ht="15.75" customHeight="1" x14ac:dyDescent="0.25">
      <c r="B517" s="92"/>
    </row>
    <row r="518" spans="2:2" ht="15.75" customHeight="1" x14ac:dyDescent="0.25">
      <c r="B518" s="92"/>
    </row>
    <row r="519" spans="2:2" ht="15.75" customHeight="1" x14ac:dyDescent="0.25">
      <c r="B519" s="92"/>
    </row>
    <row r="520" spans="2:2" ht="15.75" customHeight="1" x14ac:dyDescent="0.25">
      <c r="B520" s="92"/>
    </row>
    <row r="521" spans="2:2" ht="15.75" customHeight="1" x14ac:dyDescent="0.25">
      <c r="B521" s="92"/>
    </row>
    <row r="522" spans="2:2" ht="15.75" customHeight="1" x14ac:dyDescent="0.25">
      <c r="B522" s="92"/>
    </row>
    <row r="523" spans="2:2" ht="15.75" customHeight="1" x14ac:dyDescent="0.25">
      <c r="B523" s="92"/>
    </row>
    <row r="524" spans="2:2" ht="15.75" customHeight="1" x14ac:dyDescent="0.25">
      <c r="B524" s="92"/>
    </row>
    <row r="525" spans="2:2" ht="15.75" customHeight="1" x14ac:dyDescent="0.25">
      <c r="B525" s="92"/>
    </row>
    <row r="526" spans="2:2" ht="15.75" customHeight="1" x14ac:dyDescent="0.25">
      <c r="B526" s="92"/>
    </row>
    <row r="527" spans="2:2" ht="15.75" customHeight="1" x14ac:dyDescent="0.25">
      <c r="B527" s="92"/>
    </row>
    <row r="528" spans="2:2" ht="15.75" customHeight="1" x14ac:dyDescent="0.25">
      <c r="B528" s="92"/>
    </row>
    <row r="529" spans="2:2" ht="15.75" customHeight="1" x14ac:dyDescent="0.25">
      <c r="B529" s="92"/>
    </row>
    <row r="530" spans="2:2" ht="15.75" customHeight="1" x14ac:dyDescent="0.25">
      <c r="B530" s="92"/>
    </row>
    <row r="531" spans="2:2" ht="15.75" customHeight="1" x14ac:dyDescent="0.25">
      <c r="B531" s="92"/>
    </row>
    <row r="532" spans="2:2" ht="15.75" customHeight="1" x14ac:dyDescent="0.25">
      <c r="B532" s="92"/>
    </row>
    <row r="533" spans="2:2" ht="15.75" customHeight="1" x14ac:dyDescent="0.25">
      <c r="B533" s="92"/>
    </row>
    <row r="534" spans="2:2" ht="15.75" customHeight="1" x14ac:dyDescent="0.25">
      <c r="B534" s="92"/>
    </row>
    <row r="535" spans="2:2" ht="15.75" customHeight="1" x14ac:dyDescent="0.25">
      <c r="B535" s="92"/>
    </row>
    <row r="536" spans="2:2" ht="15.75" customHeight="1" x14ac:dyDescent="0.25">
      <c r="B536" s="92"/>
    </row>
    <row r="537" spans="2:2" ht="15.75" customHeight="1" x14ac:dyDescent="0.25">
      <c r="B537" s="92"/>
    </row>
    <row r="538" spans="2:2" ht="15.75" customHeight="1" x14ac:dyDescent="0.25">
      <c r="B538" s="92"/>
    </row>
    <row r="539" spans="2:2" ht="15.75" customHeight="1" x14ac:dyDescent="0.25">
      <c r="B539" s="92"/>
    </row>
    <row r="540" spans="2:2" ht="15.75" customHeight="1" x14ac:dyDescent="0.25">
      <c r="B540" s="92"/>
    </row>
    <row r="541" spans="2:2" ht="15.75" customHeight="1" x14ac:dyDescent="0.25">
      <c r="B541" s="92"/>
    </row>
    <row r="542" spans="2:2" ht="15.75" customHeight="1" x14ac:dyDescent="0.25">
      <c r="B542" s="92"/>
    </row>
    <row r="543" spans="2:2" ht="15.75" customHeight="1" x14ac:dyDescent="0.25">
      <c r="B543" s="92"/>
    </row>
    <row r="544" spans="2:2" ht="15.75" customHeight="1" x14ac:dyDescent="0.25">
      <c r="B544" s="92"/>
    </row>
    <row r="545" spans="2:2" ht="15.75" customHeight="1" x14ac:dyDescent="0.25">
      <c r="B545" s="92"/>
    </row>
    <row r="546" spans="2:2" ht="15.75" customHeight="1" x14ac:dyDescent="0.25">
      <c r="B546" s="92"/>
    </row>
    <row r="547" spans="2:2" ht="15.75" customHeight="1" x14ac:dyDescent="0.25">
      <c r="B547" s="92"/>
    </row>
    <row r="548" spans="2:2" ht="15.75" customHeight="1" x14ac:dyDescent="0.25">
      <c r="B548" s="92"/>
    </row>
    <row r="549" spans="2:2" ht="15.75" customHeight="1" x14ac:dyDescent="0.25">
      <c r="B549" s="92"/>
    </row>
    <row r="550" spans="2:2" ht="15.75" customHeight="1" x14ac:dyDescent="0.25">
      <c r="B550" s="92"/>
    </row>
    <row r="551" spans="2:2" ht="15.75" customHeight="1" x14ac:dyDescent="0.25">
      <c r="B551" s="92"/>
    </row>
    <row r="552" spans="2:2" ht="15.75" customHeight="1" x14ac:dyDescent="0.25">
      <c r="B552" s="92"/>
    </row>
    <row r="553" spans="2:2" ht="15.75" customHeight="1" x14ac:dyDescent="0.25">
      <c r="B553" s="92"/>
    </row>
    <row r="554" spans="2:2" ht="15.75" customHeight="1" x14ac:dyDescent="0.25">
      <c r="B554" s="92"/>
    </row>
    <row r="555" spans="2:2" ht="15.75" customHeight="1" x14ac:dyDescent="0.25">
      <c r="B555" s="92"/>
    </row>
    <row r="556" spans="2:2" ht="15.75" customHeight="1" x14ac:dyDescent="0.25">
      <c r="B556" s="92"/>
    </row>
    <row r="557" spans="2:2" ht="15.75" customHeight="1" x14ac:dyDescent="0.25">
      <c r="B557" s="92"/>
    </row>
    <row r="558" spans="2:2" ht="15.75" customHeight="1" x14ac:dyDescent="0.25">
      <c r="B558" s="92"/>
    </row>
    <row r="559" spans="2:2" ht="15.75" customHeight="1" x14ac:dyDescent="0.25">
      <c r="B559" s="92"/>
    </row>
    <row r="560" spans="2:2" ht="15.75" customHeight="1" x14ac:dyDescent="0.25">
      <c r="B560" s="92"/>
    </row>
    <row r="561" spans="2:2" ht="15.75" customHeight="1" x14ac:dyDescent="0.25">
      <c r="B561" s="92"/>
    </row>
    <row r="562" spans="2:2" ht="15.75" customHeight="1" x14ac:dyDescent="0.25">
      <c r="B562" s="92"/>
    </row>
    <row r="563" spans="2:2" ht="15.75" customHeight="1" x14ac:dyDescent="0.25">
      <c r="B563" s="92"/>
    </row>
    <row r="564" spans="2:2" ht="15.75" customHeight="1" x14ac:dyDescent="0.25">
      <c r="B564" s="92"/>
    </row>
    <row r="565" spans="2:2" ht="15.75" customHeight="1" x14ac:dyDescent="0.25">
      <c r="B565" s="92"/>
    </row>
    <row r="566" spans="2:2" ht="15.75" customHeight="1" x14ac:dyDescent="0.25">
      <c r="B566" s="92"/>
    </row>
    <row r="567" spans="2:2" ht="15.75" customHeight="1" x14ac:dyDescent="0.25">
      <c r="B567" s="92"/>
    </row>
    <row r="568" spans="2:2" ht="15.75" customHeight="1" x14ac:dyDescent="0.25">
      <c r="B568" s="92"/>
    </row>
    <row r="569" spans="2:2" ht="15.75" customHeight="1" x14ac:dyDescent="0.25">
      <c r="B569" s="92"/>
    </row>
    <row r="570" spans="2:2" ht="15.75" customHeight="1" x14ac:dyDescent="0.25">
      <c r="B570" s="92"/>
    </row>
    <row r="571" spans="2:2" ht="15.75" customHeight="1" x14ac:dyDescent="0.25">
      <c r="B571" s="92"/>
    </row>
    <row r="572" spans="2:2" ht="15.75" customHeight="1" x14ac:dyDescent="0.25">
      <c r="B572" s="92"/>
    </row>
    <row r="573" spans="2:2" ht="15.75" customHeight="1" x14ac:dyDescent="0.25">
      <c r="B573" s="92"/>
    </row>
    <row r="574" spans="2:2" ht="15.75" customHeight="1" x14ac:dyDescent="0.25">
      <c r="B574" s="92"/>
    </row>
    <row r="575" spans="2:2" ht="15.75" customHeight="1" x14ac:dyDescent="0.25">
      <c r="B575" s="92"/>
    </row>
    <row r="576" spans="2:2" ht="15.75" customHeight="1" x14ac:dyDescent="0.25">
      <c r="B576" s="92"/>
    </row>
    <row r="577" spans="2:2" ht="15.75" customHeight="1" x14ac:dyDescent="0.25">
      <c r="B577" s="92"/>
    </row>
    <row r="578" spans="2:2" ht="15.75" customHeight="1" x14ac:dyDescent="0.25">
      <c r="B578" s="92"/>
    </row>
    <row r="579" spans="2:2" ht="15.75" customHeight="1" x14ac:dyDescent="0.25">
      <c r="B579" s="92"/>
    </row>
    <row r="580" spans="2:2" ht="15.75" customHeight="1" x14ac:dyDescent="0.25">
      <c r="B580" s="92"/>
    </row>
    <row r="581" spans="2:2" ht="15.75" customHeight="1" x14ac:dyDescent="0.25">
      <c r="B581" s="92"/>
    </row>
    <row r="582" spans="2:2" ht="15.75" customHeight="1" x14ac:dyDescent="0.25">
      <c r="B582" s="92"/>
    </row>
    <row r="583" spans="2:2" ht="15.75" customHeight="1" x14ac:dyDescent="0.25">
      <c r="B583" s="92"/>
    </row>
    <row r="584" spans="2:2" ht="15.75" customHeight="1" x14ac:dyDescent="0.25">
      <c r="B584" s="92"/>
    </row>
    <row r="585" spans="2:2" ht="15.75" customHeight="1" x14ac:dyDescent="0.25">
      <c r="B585" s="92"/>
    </row>
    <row r="586" spans="2:2" ht="15.75" customHeight="1" x14ac:dyDescent="0.25">
      <c r="B586" s="92"/>
    </row>
    <row r="587" spans="2:2" ht="15.75" customHeight="1" x14ac:dyDescent="0.25">
      <c r="B587" s="92"/>
    </row>
    <row r="588" spans="2:2" ht="15.75" customHeight="1" x14ac:dyDescent="0.25">
      <c r="B588" s="92"/>
    </row>
    <row r="589" spans="2:2" ht="15.75" customHeight="1" x14ac:dyDescent="0.25">
      <c r="B589" s="92"/>
    </row>
    <row r="590" spans="2:2" ht="15.75" customHeight="1" x14ac:dyDescent="0.25">
      <c r="B590" s="92"/>
    </row>
    <row r="591" spans="2:2" ht="15.75" customHeight="1" x14ac:dyDescent="0.25">
      <c r="B591" s="92"/>
    </row>
    <row r="592" spans="2:2" ht="15.75" customHeight="1" x14ac:dyDescent="0.25">
      <c r="B592" s="92"/>
    </row>
    <row r="593" spans="2:2" ht="15.75" customHeight="1" x14ac:dyDescent="0.25">
      <c r="B593" s="92"/>
    </row>
    <row r="594" spans="2:2" ht="15.75" customHeight="1" x14ac:dyDescent="0.25">
      <c r="B594" s="92"/>
    </row>
    <row r="595" spans="2:2" ht="15.75" customHeight="1" x14ac:dyDescent="0.25">
      <c r="B595" s="92"/>
    </row>
    <row r="596" spans="2:2" ht="15.75" customHeight="1" x14ac:dyDescent="0.25">
      <c r="B596" s="92"/>
    </row>
    <row r="597" spans="2:2" ht="15.75" customHeight="1" x14ac:dyDescent="0.25">
      <c r="B597" s="92"/>
    </row>
    <row r="598" spans="2:2" ht="15.75" customHeight="1" x14ac:dyDescent="0.25">
      <c r="B598" s="92"/>
    </row>
    <row r="599" spans="2:2" ht="15.75" customHeight="1" x14ac:dyDescent="0.25">
      <c r="B599" s="92"/>
    </row>
    <row r="600" spans="2:2" ht="15.75" customHeight="1" x14ac:dyDescent="0.25">
      <c r="B600" s="92"/>
    </row>
    <row r="601" spans="2:2" ht="15.75" customHeight="1" x14ac:dyDescent="0.25">
      <c r="B601" s="92"/>
    </row>
    <row r="602" spans="2:2" ht="15.75" customHeight="1" x14ac:dyDescent="0.25">
      <c r="B602" s="92"/>
    </row>
    <row r="603" spans="2:2" ht="15.75" customHeight="1" x14ac:dyDescent="0.25">
      <c r="B603" s="92"/>
    </row>
    <row r="604" spans="2:2" ht="15.75" customHeight="1" x14ac:dyDescent="0.25">
      <c r="B604" s="92"/>
    </row>
    <row r="605" spans="2:2" ht="15.75" customHeight="1" x14ac:dyDescent="0.25">
      <c r="B605" s="92"/>
    </row>
    <row r="606" spans="2:2" ht="15.75" customHeight="1" x14ac:dyDescent="0.25">
      <c r="B606" s="92"/>
    </row>
    <row r="607" spans="2:2" ht="15.75" customHeight="1" x14ac:dyDescent="0.25">
      <c r="B607" s="92"/>
    </row>
    <row r="608" spans="2:2" ht="15.75" customHeight="1" x14ac:dyDescent="0.25">
      <c r="B608" s="92"/>
    </row>
    <row r="609" spans="2:2" ht="15.75" customHeight="1" x14ac:dyDescent="0.25">
      <c r="B609" s="92"/>
    </row>
    <row r="610" spans="2:2" ht="15.75" customHeight="1" x14ac:dyDescent="0.25">
      <c r="B610" s="92"/>
    </row>
    <row r="611" spans="2:2" ht="15.75" customHeight="1" x14ac:dyDescent="0.25">
      <c r="B611" s="92"/>
    </row>
    <row r="612" spans="2:2" ht="15.75" customHeight="1" x14ac:dyDescent="0.25">
      <c r="B612" s="92"/>
    </row>
    <row r="613" spans="2:2" ht="15.75" customHeight="1" x14ac:dyDescent="0.25">
      <c r="B613" s="92"/>
    </row>
    <row r="614" spans="2:2" ht="15.75" customHeight="1" x14ac:dyDescent="0.25">
      <c r="B614" s="92"/>
    </row>
    <row r="615" spans="2:2" ht="15.75" customHeight="1" x14ac:dyDescent="0.25">
      <c r="B615" s="92"/>
    </row>
    <row r="616" spans="2:2" ht="15.75" customHeight="1" x14ac:dyDescent="0.25">
      <c r="B616" s="92"/>
    </row>
    <row r="617" spans="2:2" ht="15.75" customHeight="1" x14ac:dyDescent="0.25">
      <c r="B617" s="92"/>
    </row>
    <row r="618" spans="2:2" ht="15.75" customHeight="1" x14ac:dyDescent="0.25">
      <c r="B618" s="92"/>
    </row>
    <row r="619" spans="2:2" ht="15.75" customHeight="1" x14ac:dyDescent="0.25">
      <c r="B619" s="92"/>
    </row>
    <row r="620" spans="2:2" ht="15.75" customHeight="1" x14ac:dyDescent="0.25">
      <c r="B620" s="92"/>
    </row>
    <row r="621" spans="2:2" ht="15.75" customHeight="1" x14ac:dyDescent="0.25">
      <c r="B621" s="92"/>
    </row>
    <row r="622" spans="2:2" ht="15.75" customHeight="1" x14ac:dyDescent="0.25">
      <c r="B622" s="92"/>
    </row>
    <row r="623" spans="2:2" ht="15.75" customHeight="1" x14ac:dyDescent="0.25">
      <c r="B623" s="92"/>
    </row>
    <row r="624" spans="2:2" ht="15.75" customHeight="1" x14ac:dyDescent="0.25">
      <c r="B624" s="92"/>
    </row>
    <row r="625" spans="2:2" ht="15.75" customHeight="1" x14ac:dyDescent="0.25">
      <c r="B625" s="92"/>
    </row>
    <row r="626" spans="2:2" ht="15.75" customHeight="1" x14ac:dyDescent="0.25">
      <c r="B626" s="92"/>
    </row>
    <row r="627" spans="2:2" ht="15.75" customHeight="1" x14ac:dyDescent="0.25">
      <c r="B627" s="92"/>
    </row>
    <row r="628" spans="2:2" ht="15.75" customHeight="1" x14ac:dyDescent="0.25">
      <c r="B628" s="92"/>
    </row>
    <row r="629" spans="2:2" ht="15.75" customHeight="1" x14ac:dyDescent="0.25">
      <c r="B629" s="92"/>
    </row>
    <row r="630" spans="2:2" ht="15.75" customHeight="1" x14ac:dyDescent="0.25">
      <c r="B630" s="92"/>
    </row>
    <row r="631" spans="2:2" ht="15.75" customHeight="1" x14ac:dyDescent="0.25">
      <c r="B631" s="92"/>
    </row>
    <row r="632" spans="2:2" ht="15.75" customHeight="1" x14ac:dyDescent="0.25">
      <c r="B632" s="92"/>
    </row>
    <row r="633" spans="2:2" ht="15.75" customHeight="1" x14ac:dyDescent="0.25">
      <c r="B633" s="92"/>
    </row>
    <row r="634" spans="2:2" ht="15.75" customHeight="1" x14ac:dyDescent="0.25">
      <c r="B634" s="92"/>
    </row>
    <row r="635" spans="2:2" ht="15.75" customHeight="1" x14ac:dyDescent="0.25">
      <c r="B635" s="92"/>
    </row>
    <row r="636" spans="2:2" ht="15.75" customHeight="1" x14ac:dyDescent="0.25">
      <c r="B636" s="92"/>
    </row>
    <row r="637" spans="2:2" ht="15.75" customHeight="1" x14ac:dyDescent="0.25">
      <c r="B637" s="92"/>
    </row>
    <row r="638" spans="2:2" ht="15.75" customHeight="1" x14ac:dyDescent="0.25">
      <c r="B638" s="92"/>
    </row>
    <row r="639" spans="2:2" ht="15.75" customHeight="1" x14ac:dyDescent="0.25">
      <c r="B639" s="92"/>
    </row>
    <row r="640" spans="2:2" ht="15.75" customHeight="1" x14ac:dyDescent="0.25">
      <c r="B640" s="92"/>
    </row>
    <row r="641" spans="2:2" ht="15.75" customHeight="1" x14ac:dyDescent="0.25">
      <c r="B641" s="92"/>
    </row>
    <row r="642" spans="2:2" ht="15.75" customHeight="1" x14ac:dyDescent="0.25">
      <c r="B642" s="92"/>
    </row>
    <row r="643" spans="2:2" ht="15.75" customHeight="1" x14ac:dyDescent="0.25">
      <c r="B643" s="92"/>
    </row>
    <row r="644" spans="2:2" ht="15.75" customHeight="1" x14ac:dyDescent="0.25">
      <c r="B644" s="92"/>
    </row>
    <row r="645" spans="2:2" ht="15.75" customHeight="1" x14ac:dyDescent="0.25">
      <c r="B645" s="92"/>
    </row>
    <row r="646" spans="2:2" ht="15.75" customHeight="1" x14ac:dyDescent="0.25">
      <c r="B646" s="92"/>
    </row>
    <row r="647" spans="2:2" ht="15.75" customHeight="1" x14ac:dyDescent="0.25">
      <c r="B647" s="92"/>
    </row>
    <row r="648" spans="2:2" ht="15.75" customHeight="1" x14ac:dyDescent="0.25">
      <c r="B648" s="92"/>
    </row>
    <row r="649" spans="2:2" ht="15.75" customHeight="1" x14ac:dyDescent="0.25">
      <c r="B649" s="92"/>
    </row>
    <row r="650" spans="2:2" ht="15.75" customHeight="1" x14ac:dyDescent="0.25">
      <c r="B650" s="92"/>
    </row>
    <row r="651" spans="2:2" ht="15.75" customHeight="1" x14ac:dyDescent="0.25">
      <c r="B651" s="92"/>
    </row>
    <row r="652" spans="2:2" ht="15.75" customHeight="1" x14ac:dyDescent="0.25">
      <c r="B652" s="92"/>
    </row>
    <row r="653" spans="2:2" ht="15.75" customHeight="1" x14ac:dyDescent="0.25">
      <c r="B653" s="92"/>
    </row>
    <row r="654" spans="2:2" ht="15.75" customHeight="1" x14ac:dyDescent="0.25">
      <c r="B654" s="92"/>
    </row>
    <row r="655" spans="2:2" ht="15.75" customHeight="1" x14ac:dyDescent="0.25">
      <c r="B655" s="92"/>
    </row>
    <row r="656" spans="2:2" ht="15.75" customHeight="1" x14ac:dyDescent="0.25">
      <c r="B656" s="92"/>
    </row>
    <row r="657" spans="2:2" ht="15.75" customHeight="1" x14ac:dyDescent="0.25">
      <c r="B657" s="92"/>
    </row>
    <row r="658" spans="2:2" ht="15.75" customHeight="1" x14ac:dyDescent="0.25">
      <c r="B658" s="92"/>
    </row>
    <row r="659" spans="2:2" ht="15.75" customHeight="1" x14ac:dyDescent="0.25">
      <c r="B659" s="92"/>
    </row>
    <row r="660" spans="2:2" ht="15.75" customHeight="1" x14ac:dyDescent="0.25">
      <c r="B660" s="92"/>
    </row>
    <row r="661" spans="2:2" ht="15.75" customHeight="1" x14ac:dyDescent="0.25">
      <c r="B661" s="92"/>
    </row>
    <row r="662" spans="2:2" ht="15.75" customHeight="1" x14ac:dyDescent="0.25">
      <c r="B662" s="92"/>
    </row>
    <row r="663" spans="2:2" ht="15.75" customHeight="1" x14ac:dyDescent="0.25">
      <c r="B663" s="92"/>
    </row>
    <row r="664" spans="2:2" ht="15.75" customHeight="1" x14ac:dyDescent="0.25">
      <c r="B664" s="92"/>
    </row>
    <row r="665" spans="2:2" ht="15.75" customHeight="1" x14ac:dyDescent="0.25">
      <c r="B665" s="92"/>
    </row>
    <row r="666" spans="2:2" ht="15.75" customHeight="1" x14ac:dyDescent="0.25">
      <c r="B666" s="92"/>
    </row>
    <row r="667" spans="2:2" ht="15.75" customHeight="1" x14ac:dyDescent="0.25">
      <c r="B667" s="92"/>
    </row>
    <row r="668" spans="2:2" ht="15.75" customHeight="1" x14ac:dyDescent="0.25">
      <c r="B668" s="92"/>
    </row>
    <row r="669" spans="2:2" ht="15.75" customHeight="1" x14ac:dyDescent="0.25">
      <c r="B669" s="92"/>
    </row>
    <row r="670" spans="2:2" ht="15.75" customHeight="1" x14ac:dyDescent="0.25">
      <c r="B670" s="92"/>
    </row>
    <row r="671" spans="2:2" ht="15.75" customHeight="1" x14ac:dyDescent="0.25">
      <c r="B671" s="92"/>
    </row>
    <row r="672" spans="2:2" ht="15.75" customHeight="1" x14ac:dyDescent="0.25">
      <c r="B672" s="92"/>
    </row>
    <row r="673" spans="2:2" ht="15.75" customHeight="1" x14ac:dyDescent="0.25">
      <c r="B673" s="92"/>
    </row>
    <row r="674" spans="2:2" ht="15.75" customHeight="1" x14ac:dyDescent="0.25">
      <c r="B674" s="92"/>
    </row>
    <row r="675" spans="2:2" ht="15.75" customHeight="1" x14ac:dyDescent="0.25">
      <c r="B675" s="92"/>
    </row>
    <row r="676" spans="2:2" ht="15.75" customHeight="1" x14ac:dyDescent="0.25">
      <c r="B676" s="92"/>
    </row>
    <row r="677" spans="2:2" ht="15.75" customHeight="1" x14ac:dyDescent="0.25">
      <c r="B677" s="92"/>
    </row>
    <row r="678" spans="2:2" ht="15.75" customHeight="1" x14ac:dyDescent="0.25">
      <c r="B678" s="92"/>
    </row>
    <row r="679" spans="2:2" ht="15.75" customHeight="1" x14ac:dyDescent="0.25">
      <c r="B679" s="92"/>
    </row>
    <row r="680" spans="2:2" ht="15.75" customHeight="1" x14ac:dyDescent="0.25">
      <c r="B680" s="92"/>
    </row>
    <row r="681" spans="2:2" ht="15.75" customHeight="1" x14ac:dyDescent="0.25">
      <c r="B681" s="92"/>
    </row>
    <row r="682" spans="2:2" ht="15.75" customHeight="1" x14ac:dyDescent="0.25">
      <c r="B682" s="92"/>
    </row>
    <row r="683" spans="2:2" ht="15.75" customHeight="1" x14ac:dyDescent="0.25">
      <c r="B683" s="92"/>
    </row>
    <row r="684" spans="2:2" ht="15.75" customHeight="1" x14ac:dyDescent="0.25">
      <c r="B684" s="92"/>
    </row>
    <row r="685" spans="2:2" ht="15.75" customHeight="1" x14ac:dyDescent="0.25">
      <c r="B685" s="92"/>
    </row>
    <row r="686" spans="2:2" ht="15.75" customHeight="1" x14ac:dyDescent="0.25">
      <c r="B686" s="92"/>
    </row>
    <row r="687" spans="2:2" ht="15.75" customHeight="1" x14ac:dyDescent="0.25">
      <c r="B687" s="92"/>
    </row>
    <row r="688" spans="2:2" ht="15.75" customHeight="1" x14ac:dyDescent="0.25">
      <c r="B688" s="92"/>
    </row>
    <row r="689" spans="2:2" ht="15.75" customHeight="1" x14ac:dyDescent="0.25">
      <c r="B689" s="92"/>
    </row>
    <row r="690" spans="2:2" ht="15.75" customHeight="1" x14ac:dyDescent="0.25">
      <c r="B690" s="92"/>
    </row>
    <row r="691" spans="2:2" ht="15.75" customHeight="1" x14ac:dyDescent="0.25">
      <c r="B691" s="92"/>
    </row>
    <row r="692" spans="2:2" ht="15.75" customHeight="1" x14ac:dyDescent="0.25">
      <c r="B692" s="92"/>
    </row>
    <row r="693" spans="2:2" ht="15.75" customHeight="1" x14ac:dyDescent="0.25">
      <c r="B693" s="92"/>
    </row>
    <row r="694" spans="2:2" ht="15.75" customHeight="1" x14ac:dyDescent="0.25">
      <c r="B694" s="92"/>
    </row>
    <row r="695" spans="2:2" ht="15.75" customHeight="1" x14ac:dyDescent="0.25">
      <c r="B695" s="92"/>
    </row>
    <row r="696" spans="2:2" ht="15.75" customHeight="1" x14ac:dyDescent="0.25">
      <c r="B696" s="92"/>
    </row>
    <row r="697" spans="2:2" ht="15.75" customHeight="1" x14ac:dyDescent="0.25">
      <c r="B697" s="92"/>
    </row>
    <row r="698" spans="2:2" ht="15.75" customHeight="1" x14ac:dyDescent="0.25">
      <c r="B698" s="92"/>
    </row>
    <row r="699" spans="2:2" ht="15.75" customHeight="1" x14ac:dyDescent="0.25">
      <c r="B699" s="92"/>
    </row>
    <row r="700" spans="2:2" ht="15.75" customHeight="1" x14ac:dyDescent="0.25">
      <c r="B700" s="92"/>
    </row>
    <row r="701" spans="2:2" ht="15.75" customHeight="1" x14ac:dyDescent="0.25">
      <c r="B701" s="92"/>
    </row>
    <row r="702" spans="2:2" ht="15.75" customHeight="1" x14ac:dyDescent="0.25">
      <c r="B702" s="92"/>
    </row>
    <row r="703" spans="2:2" ht="15.75" customHeight="1" x14ac:dyDescent="0.25">
      <c r="B703" s="92"/>
    </row>
    <row r="704" spans="2:2" ht="15.75" customHeight="1" x14ac:dyDescent="0.25">
      <c r="B704" s="92"/>
    </row>
    <row r="705" spans="2:2" ht="15.75" customHeight="1" x14ac:dyDescent="0.25">
      <c r="B705" s="92"/>
    </row>
    <row r="706" spans="2:2" ht="15.75" customHeight="1" x14ac:dyDescent="0.25">
      <c r="B706" s="92"/>
    </row>
    <row r="707" spans="2:2" ht="15.75" customHeight="1" x14ac:dyDescent="0.25">
      <c r="B707" s="92"/>
    </row>
    <row r="708" spans="2:2" ht="15.75" customHeight="1" x14ac:dyDescent="0.25">
      <c r="B708" s="92"/>
    </row>
    <row r="709" spans="2:2" ht="15.75" customHeight="1" x14ac:dyDescent="0.25">
      <c r="B709" s="92"/>
    </row>
    <row r="710" spans="2:2" ht="15.75" customHeight="1" x14ac:dyDescent="0.25">
      <c r="B710" s="92"/>
    </row>
    <row r="711" spans="2:2" ht="15.75" customHeight="1" x14ac:dyDescent="0.25">
      <c r="B711" s="92"/>
    </row>
    <row r="712" spans="2:2" ht="15.75" customHeight="1" x14ac:dyDescent="0.25">
      <c r="B712" s="92"/>
    </row>
    <row r="713" spans="2:2" ht="15.75" customHeight="1" x14ac:dyDescent="0.25">
      <c r="B713" s="92"/>
    </row>
    <row r="714" spans="2:2" ht="15.75" customHeight="1" x14ac:dyDescent="0.25">
      <c r="B714" s="92"/>
    </row>
    <row r="715" spans="2:2" ht="15.75" customHeight="1" x14ac:dyDescent="0.25">
      <c r="B715" s="92"/>
    </row>
    <row r="716" spans="2:2" ht="15.75" customHeight="1" x14ac:dyDescent="0.25">
      <c r="B716" s="92"/>
    </row>
    <row r="717" spans="2:2" ht="15.75" customHeight="1" x14ac:dyDescent="0.25">
      <c r="B717" s="92"/>
    </row>
    <row r="718" spans="2:2" ht="15.75" customHeight="1" x14ac:dyDescent="0.25">
      <c r="B718" s="92"/>
    </row>
    <row r="719" spans="2:2" ht="15.75" customHeight="1" x14ac:dyDescent="0.25">
      <c r="B719" s="92"/>
    </row>
    <row r="720" spans="2:2" ht="15.75" customHeight="1" x14ac:dyDescent="0.25">
      <c r="B720" s="92"/>
    </row>
    <row r="721" spans="2:2" ht="15.75" customHeight="1" x14ac:dyDescent="0.25">
      <c r="B721" s="92"/>
    </row>
    <row r="722" spans="2:2" ht="15.75" customHeight="1" x14ac:dyDescent="0.25">
      <c r="B722" s="92"/>
    </row>
    <row r="723" spans="2:2" ht="15.75" customHeight="1" x14ac:dyDescent="0.25">
      <c r="B723" s="92"/>
    </row>
    <row r="724" spans="2:2" ht="15.75" customHeight="1" x14ac:dyDescent="0.25">
      <c r="B724" s="92"/>
    </row>
    <row r="725" spans="2:2" ht="15.75" customHeight="1" x14ac:dyDescent="0.25">
      <c r="B725" s="92"/>
    </row>
    <row r="726" spans="2:2" ht="15.75" customHeight="1" x14ac:dyDescent="0.25">
      <c r="B726" s="92"/>
    </row>
    <row r="727" spans="2:2" ht="15.75" customHeight="1" x14ac:dyDescent="0.25">
      <c r="B727" s="92"/>
    </row>
    <row r="728" spans="2:2" ht="15.75" customHeight="1" x14ac:dyDescent="0.25">
      <c r="B728" s="92"/>
    </row>
    <row r="729" spans="2:2" ht="15.75" customHeight="1" x14ac:dyDescent="0.25">
      <c r="B729" s="92"/>
    </row>
    <row r="730" spans="2:2" ht="15.75" customHeight="1" x14ac:dyDescent="0.25">
      <c r="B730" s="92"/>
    </row>
    <row r="731" spans="2:2" ht="15.75" customHeight="1" x14ac:dyDescent="0.25">
      <c r="B731" s="92"/>
    </row>
    <row r="732" spans="2:2" ht="15.75" customHeight="1" x14ac:dyDescent="0.25">
      <c r="B732" s="92"/>
    </row>
    <row r="733" spans="2:2" ht="15.75" customHeight="1" x14ac:dyDescent="0.25">
      <c r="B733" s="92"/>
    </row>
    <row r="734" spans="2:2" ht="15.75" customHeight="1" x14ac:dyDescent="0.25">
      <c r="B734" s="92"/>
    </row>
    <row r="735" spans="2:2" ht="15.75" customHeight="1" x14ac:dyDescent="0.25">
      <c r="B735" s="92"/>
    </row>
    <row r="736" spans="2:2" ht="15.75" customHeight="1" x14ac:dyDescent="0.25">
      <c r="B736" s="92"/>
    </row>
    <row r="737" spans="2:2" ht="15.75" customHeight="1" x14ac:dyDescent="0.25">
      <c r="B737" s="92"/>
    </row>
    <row r="738" spans="2:2" ht="15.75" customHeight="1" x14ac:dyDescent="0.25">
      <c r="B738" s="92"/>
    </row>
    <row r="739" spans="2:2" ht="15.75" customHeight="1" x14ac:dyDescent="0.25">
      <c r="B739" s="92"/>
    </row>
    <row r="740" spans="2:2" ht="15.75" customHeight="1" x14ac:dyDescent="0.25">
      <c r="B740" s="92"/>
    </row>
    <row r="741" spans="2:2" ht="15.75" customHeight="1" x14ac:dyDescent="0.25">
      <c r="B741" s="92"/>
    </row>
    <row r="742" spans="2:2" ht="15.75" customHeight="1" x14ac:dyDescent="0.25">
      <c r="B742" s="92"/>
    </row>
    <row r="743" spans="2:2" ht="15.75" customHeight="1" x14ac:dyDescent="0.25">
      <c r="B743" s="92"/>
    </row>
    <row r="744" spans="2:2" ht="15.75" customHeight="1" x14ac:dyDescent="0.25">
      <c r="B744" s="92"/>
    </row>
    <row r="745" spans="2:2" ht="15.75" customHeight="1" x14ac:dyDescent="0.25">
      <c r="B745" s="92"/>
    </row>
    <row r="746" spans="2:2" ht="15.75" customHeight="1" x14ac:dyDescent="0.25">
      <c r="B746" s="92"/>
    </row>
    <row r="747" spans="2:2" ht="15.75" customHeight="1" x14ac:dyDescent="0.25">
      <c r="B747" s="92"/>
    </row>
    <row r="748" spans="2:2" ht="15.75" customHeight="1" x14ac:dyDescent="0.25">
      <c r="B748" s="92"/>
    </row>
    <row r="749" spans="2:2" ht="15.75" customHeight="1" x14ac:dyDescent="0.25">
      <c r="B749" s="92"/>
    </row>
    <row r="750" spans="2:2" ht="15.75" customHeight="1" x14ac:dyDescent="0.25">
      <c r="B750" s="92"/>
    </row>
    <row r="751" spans="2:2" ht="15.75" customHeight="1" x14ac:dyDescent="0.25">
      <c r="B751" s="92"/>
    </row>
    <row r="752" spans="2:2" ht="15.75" customHeight="1" x14ac:dyDescent="0.25">
      <c r="B752" s="92"/>
    </row>
    <row r="753" spans="2:2" ht="15.75" customHeight="1" x14ac:dyDescent="0.25">
      <c r="B753" s="92"/>
    </row>
    <row r="754" spans="2:2" ht="15.75" customHeight="1" x14ac:dyDescent="0.25">
      <c r="B754" s="92"/>
    </row>
    <row r="755" spans="2:2" ht="15.75" customHeight="1" x14ac:dyDescent="0.25">
      <c r="B755" s="92"/>
    </row>
    <row r="756" spans="2:2" ht="15.75" customHeight="1" x14ac:dyDescent="0.25">
      <c r="B756" s="92"/>
    </row>
    <row r="757" spans="2:2" ht="15.75" customHeight="1" x14ac:dyDescent="0.25">
      <c r="B757" s="92"/>
    </row>
    <row r="758" spans="2:2" ht="15.75" customHeight="1" x14ac:dyDescent="0.25">
      <c r="B758" s="92"/>
    </row>
    <row r="759" spans="2:2" ht="15.75" customHeight="1" x14ac:dyDescent="0.25">
      <c r="B759" s="92"/>
    </row>
    <row r="760" spans="2:2" ht="15.75" customHeight="1" x14ac:dyDescent="0.25">
      <c r="B760" s="92"/>
    </row>
    <row r="761" spans="2:2" ht="15.75" customHeight="1" x14ac:dyDescent="0.25">
      <c r="B761" s="92"/>
    </row>
    <row r="762" spans="2:2" ht="15.75" customHeight="1" x14ac:dyDescent="0.25">
      <c r="B762" s="92"/>
    </row>
    <row r="763" spans="2:2" ht="15.75" customHeight="1" x14ac:dyDescent="0.25">
      <c r="B763" s="92"/>
    </row>
    <row r="764" spans="2:2" ht="15.75" customHeight="1" x14ac:dyDescent="0.25">
      <c r="B764" s="92"/>
    </row>
    <row r="765" spans="2:2" ht="15.75" customHeight="1" x14ac:dyDescent="0.25">
      <c r="B765" s="92"/>
    </row>
    <row r="766" spans="2:2" ht="15.75" customHeight="1" x14ac:dyDescent="0.25">
      <c r="B766" s="92"/>
    </row>
    <row r="767" spans="2:2" ht="15.75" customHeight="1" x14ac:dyDescent="0.25">
      <c r="B767" s="92"/>
    </row>
    <row r="768" spans="2:2" ht="15.75" customHeight="1" x14ac:dyDescent="0.25">
      <c r="B768" s="92"/>
    </row>
    <row r="769" spans="2:2" ht="15.75" customHeight="1" x14ac:dyDescent="0.25">
      <c r="B769" s="92"/>
    </row>
    <row r="770" spans="2:2" ht="15.75" customHeight="1" x14ac:dyDescent="0.25">
      <c r="B770" s="92"/>
    </row>
    <row r="771" spans="2:2" ht="15.75" customHeight="1" x14ac:dyDescent="0.25">
      <c r="B771" s="92"/>
    </row>
    <row r="772" spans="2:2" ht="15.75" customHeight="1" x14ac:dyDescent="0.25">
      <c r="B772" s="92"/>
    </row>
    <row r="773" spans="2:2" ht="15.75" customHeight="1" x14ac:dyDescent="0.25">
      <c r="B773" s="92"/>
    </row>
    <row r="774" spans="2:2" ht="15.75" customHeight="1" x14ac:dyDescent="0.25">
      <c r="B774" s="92"/>
    </row>
    <row r="775" spans="2:2" ht="15.75" customHeight="1" x14ac:dyDescent="0.25">
      <c r="B775" s="92"/>
    </row>
    <row r="776" spans="2:2" ht="15.75" customHeight="1" x14ac:dyDescent="0.25">
      <c r="B776" s="92"/>
    </row>
    <row r="777" spans="2:2" ht="15.75" customHeight="1" x14ac:dyDescent="0.25">
      <c r="B777" s="92"/>
    </row>
    <row r="778" spans="2:2" ht="15.75" customHeight="1" x14ac:dyDescent="0.25">
      <c r="B778" s="92"/>
    </row>
    <row r="779" spans="2:2" ht="15.75" customHeight="1" x14ac:dyDescent="0.25">
      <c r="B779" s="92"/>
    </row>
    <row r="780" spans="2:2" ht="15.75" customHeight="1" x14ac:dyDescent="0.25">
      <c r="B780" s="92"/>
    </row>
    <row r="781" spans="2:2" ht="15.75" customHeight="1" x14ac:dyDescent="0.25">
      <c r="B781" s="92"/>
    </row>
    <row r="782" spans="2:2" ht="15.75" customHeight="1" x14ac:dyDescent="0.25">
      <c r="B782" s="92"/>
    </row>
    <row r="783" spans="2:2" ht="15.75" customHeight="1" x14ac:dyDescent="0.25">
      <c r="B783" s="92"/>
    </row>
    <row r="784" spans="2:2" ht="15.75" customHeight="1" x14ac:dyDescent="0.25">
      <c r="B784" s="92"/>
    </row>
    <row r="785" spans="2:2" ht="15.75" customHeight="1" x14ac:dyDescent="0.25">
      <c r="B785" s="92"/>
    </row>
    <row r="786" spans="2:2" ht="15.75" customHeight="1" x14ac:dyDescent="0.25">
      <c r="B786" s="92"/>
    </row>
    <row r="787" spans="2:2" ht="15.75" customHeight="1" x14ac:dyDescent="0.25">
      <c r="B787" s="92"/>
    </row>
    <row r="788" spans="2:2" ht="15.75" customHeight="1" x14ac:dyDescent="0.25">
      <c r="B788" s="92"/>
    </row>
    <row r="789" spans="2:2" ht="15.75" customHeight="1" x14ac:dyDescent="0.25">
      <c r="B789" s="92"/>
    </row>
    <row r="790" spans="2:2" ht="15.75" customHeight="1" x14ac:dyDescent="0.25">
      <c r="B790" s="92"/>
    </row>
    <row r="791" spans="2:2" ht="15.75" customHeight="1" x14ac:dyDescent="0.25">
      <c r="B791" s="92"/>
    </row>
    <row r="792" spans="2:2" ht="15.75" customHeight="1" x14ac:dyDescent="0.25">
      <c r="B792" s="92"/>
    </row>
    <row r="793" spans="2:2" ht="15.75" customHeight="1" x14ac:dyDescent="0.25">
      <c r="B793" s="92"/>
    </row>
    <row r="794" spans="2:2" ht="15.75" customHeight="1" x14ac:dyDescent="0.25">
      <c r="B794" s="92"/>
    </row>
    <row r="795" spans="2:2" ht="15.75" customHeight="1" x14ac:dyDescent="0.25">
      <c r="B795" s="92"/>
    </row>
    <row r="796" spans="2:2" ht="15.75" customHeight="1" x14ac:dyDescent="0.25">
      <c r="B796" s="92"/>
    </row>
    <row r="797" spans="2:2" ht="15.75" customHeight="1" x14ac:dyDescent="0.25">
      <c r="B797" s="92"/>
    </row>
    <row r="798" spans="2:2" ht="15.75" customHeight="1" x14ac:dyDescent="0.25">
      <c r="B798" s="92"/>
    </row>
    <row r="799" spans="2:2" ht="15.75" customHeight="1" x14ac:dyDescent="0.25">
      <c r="B799" s="92"/>
    </row>
    <row r="800" spans="2:2" ht="15.75" customHeight="1" x14ac:dyDescent="0.25">
      <c r="B800" s="92"/>
    </row>
    <row r="801" spans="2:2" ht="15.75" customHeight="1" x14ac:dyDescent="0.25">
      <c r="B801" s="92"/>
    </row>
    <row r="802" spans="2:2" ht="15.75" customHeight="1" x14ac:dyDescent="0.25">
      <c r="B802" s="92"/>
    </row>
    <row r="803" spans="2:2" ht="15.75" customHeight="1" x14ac:dyDescent="0.25">
      <c r="B803" s="92"/>
    </row>
    <row r="804" spans="2:2" ht="15.75" customHeight="1" x14ac:dyDescent="0.25">
      <c r="B804" s="92"/>
    </row>
    <row r="805" spans="2:2" ht="15.75" customHeight="1" x14ac:dyDescent="0.25">
      <c r="B805" s="92"/>
    </row>
    <row r="806" spans="2:2" ht="15.75" customHeight="1" x14ac:dyDescent="0.25">
      <c r="B806" s="92"/>
    </row>
    <row r="807" spans="2:2" ht="15.75" customHeight="1" x14ac:dyDescent="0.25">
      <c r="B807" s="92"/>
    </row>
    <row r="808" spans="2:2" ht="15.75" customHeight="1" x14ac:dyDescent="0.25">
      <c r="B808" s="92"/>
    </row>
    <row r="809" spans="2:2" ht="15.75" customHeight="1" x14ac:dyDescent="0.25">
      <c r="B809" s="92"/>
    </row>
    <row r="810" spans="2:2" ht="15.75" customHeight="1" x14ac:dyDescent="0.25">
      <c r="B810" s="92"/>
    </row>
    <row r="811" spans="2:2" ht="15.75" customHeight="1" x14ac:dyDescent="0.25">
      <c r="B811" s="92"/>
    </row>
    <row r="812" spans="2:2" ht="15.75" customHeight="1" x14ac:dyDescent="0.25">
      <c r="B812" s="92"/>
    </row>
    <row r="813" spans="2:2" ht="15.75" customHeight="1" x14ac:dyDescent="0.25">
      <c r="B813" s="92"/>
    </row>
    <row r="814" spans="2:2" ht="15.75" customHeight="1" x14ac:dyDescent="0.25">
      <c r="B814" s="92"/>
    </row>
    <row r="815" spans="2:2" ht="15.75" customHeight="1" x14ac:dyDescent="0.25">
      <c r="B815" s="92"/>
    </row>
    <row r="816" spans="2:2" ht="15.75" customHeight="1" x14ac:dyDescent="0.25">
      <c r="B816" s="92"/>
    </row>
    <row r="817" spans="2:2" ht="15.75" customHeight="1" x14ac:dyDescent="0.25">
      <c r="B817" s="92"/>
    </row>
    <row r="818" spans="2:2" ht="15.75" customHeight="1" x14ac:dyDescent="0.25">
      <c r="B818" s="92"/>
    </row>
    <row r="819" spans="2:2" ht="15.75" customHeight="1" x14ac:dyDescent="0.25">
      <c r="B819" s="92"/>
    </row>
    <row r="820" spans="2:2" ht="15.75" customHeight="1" x14ac:dyDescent="0.25">
      <c r="B820" s="92"/>
    </row>
    <row r="821" spans="2:2" ht="15.75" customHeight="1" x14ac:dyDescent="0.25">
      <c r="B821" s="92"/>
    </row>
    <row r="822" spans="2:2" ht="15.75" customHeight="1" x14ac:dyDescent="0.25">
      <c r="B822" s="92"/>
    </row>
    <row r="823" spans="2:2" ht="15.75" customHeight="1" x14ac:dyDescent="0.25">
      <c r="B823" s="92"/>
    </row>
    <row r="824" spans="2:2" ht="15.75" customHeight="1" x14ac:dyDescent="0.25">
      <c r="B824" s="92"/>
    </row>
    <row r="825" spans="2:2" ht="15.75" customHeight="1" x14ac:dyDescent="0.25">
      <c r="B825" s="92"/>
    </row>
    <row r="826" spans="2:2" ht="15.75" customHeight="1" x14ac:dyDescent="0.25">
      <c r="B826" s="92"/>
    </row>
    <row r="827" spans="2:2" ht="15.75" customHeight="1" x14ac:dyDescent="0.25">
      <c r="B827" s="92"/>
    </row>
    <row r="828" spans="2:2" ht="15.75" customHeight="1" x14ac:dyDescent="0.25">
      <c r="B828" s="92"/>
    </row>
    <row r="829" spans="2:2" ht="15.75" customHeight="1" x14ac:dyDescent="0.25">
      <c r="B829" s="92"/>
    </row>
    <row r="830" spans="2:2" ht="15.75" customHeight="1" x14ac:dyDescent="0.25">
      <c r="B830" s="92"/>
    </row>
    <row r="831" spans="2:2" ht="15.75" customHeight="1" x14ac:dyDescent="0.25">
      <c r="B831" s="92"/>
    </row>
    <row r="832" spans="2:2" ht="15.75" customHeight="1" x14ac:dyDescent="0.25">
      <c r="B832" s="92"/>
    </row>
    <row r="833" spans="2:2" ht="15.75" customHeight="1" x14ac:dyDescent="0.25">
      <c r="B833" s="92"/>
    </row>
    <row r="834" spans="2:2" ht="15.75" customHeight="1" x14ac:dyDescent="0.25">
      <c r="B834" s="92"/>
    </row>
    <row r="835" spans="2:2" ht="15.75" customHeight="1" x14ac:dyDescent="0.25">
      <c r="B835" s="92"/>
    </row>
    <row r="836" spans="2:2" ht="15.75" customHeight="1" x14ac:dyDescent="0.25">
      <c r="B836" s="92"/>
    </row>
    <row r="837" spans="2:2" ht="15.75" customHeight="1" x14ac:dyDescent="0.25">
      <c r="B837" s="92"/>
    </row>
    <row r="838" spans="2:2" ht="15.75" customHeight="1" x14ac:dyDescent="0.25">
      <c r="B838" s="92"/>
    </row>
    <row r="839" spans="2:2" ht="15.75" customHeight="1" x14ac:dyDescent="0.25">
      <c r="B839" s="92"/>
    </row>
    <row r="840" spans="2:2" ht="15.75" customHeight="1" x14ac:dyDescent="0.25">
      <c r="B840" s="92"/>
    </row>
    <row r="841" spans="2:2" ht="15.75" customHeight="1" x14ac:dyDescent="0.25">
      <c r="B841" s="92"/>
    </row>
    <row r="842" spans="2:2" ht="15.75" customHeight="1" x14ac:dyDescent="0.25">
      <c r="B842" s="92"/>
    </row>
    <row r="843" spans="2:2" ht="15.75" customHeight="1" x14ac:dyDescent="0.25">
      <c r="B843" s="92"/>
    </row>
    <row r="844" spans="2:2" ht="15.75" customHeight="1" x14ac:dyDescent="0.25">
      <c r="B844" s="92"/>
    </row>
    <row r="845" spans="2:2" ht="15.75" customHeight="1" x14ac:dyDescent="0.25">
      <c r="B845" s="92"/>
    </row>
    <row r="846" spans="2:2" ht="15.75" customHeight="1" x14ac:dyDescent="0.25">
      <c r="B846" s="92"/>
    </row>
    <row r="847" spans="2:2" ht="15.75" customHeight="1" x14ac:dyDescent="0.25">
      <c r="B847" s="92"/>
    </row>
    <row r="848" spans="2:2" ht="15.75" customHeight="1" x14ac:dyDescent="0.25">
      <c r="B848" s="92"/>
    </row>
    <row r="849" spans="2:2" ht="15.75" customHeight="1" x14ac:dyDescent="0.25">
      <c r="B849" s="92"/>
    </row>
    <row r="850" spans="2:2" ht="15.75" customHeight="1" x14ac:dyDescent="0.25">
      <c r="B850" s="92"/>
    </row>
    <row r="851" spans="2:2" ht="15.75" customHeight="1" x14ac:dyDescent="0.25">
      <c r="B851" s="92"/>
    </row>
    <row r="852" spans="2:2" ht="15.75" customHeight="1" x14ac:dyDescent="0.25">
      <c r="B852" s="92"/>
    </row>
    <row r="853" spans="2:2" ht="15.75" customHeight="1" x14ac:dyDescent="0.25">
      <c r="B853" s="92"/>
    </row>
    <row r="854" spans="2:2" ht="15.75" customHeight="1" x14ac:dyDescent="0.25">
      <c r="B854" s="92"/>
    </row>
    <row r="855" spans="2:2" ht="15.75" customHeight="1" x14ac:dyDescent="0.25">
      <c r="B855" s="92"/>
    </row>
    <row r="856" spans="2:2" ht="15.75" customHeight="1" x14ac:dyDescent="0.25">
      <c r="B856" s="92"/>
    </row>
    <row r="857" spans="2:2" ht="15.75" customHeight="1" x14ac:dyDescent="0.25">
      <c r="B857" s="92"/>
    </row>
    <row r="858" spans="2:2" ht="15.75" customHeight="1" x14ac:dyDescent="0.25">
      <c r="B858" s="92"/>
    </row>
    <row r="859" spans="2:2" ht="15.75" customHeight="1" x14ac:dyDescent="0.25">
      <c r="B859" s="92"/>
    </row>
    <row r="860" spans="2:2" ht="15.75" customHeight="1" x14ac:dyDescent="0.25">
      <c r="B860" s="92"/>
    </row>
    <row r="861" spans="2:2" ht="15.75" customHeight="1" x14ac:dyDescent="0.25">
      <c r="B861" s="92"/>
    </row>
    <row r="862" spans="2:2" ht="15.75" customHeight="1" x14ac:dyDescent="0.25">
      <c r="B862" s="92"/>
    </row>
    <row r="863" spans="2:2" ht="15.75" customHeight="1" x14ac:dyDescent="0.25">
      <c r="B863" s="92"/>
    </row>
    <row r="864" spans="2:2" ht="15.75" customHeight="1" x14ac:dyDescent="0.25">
      <c r="B864" s="92"/>
    </row>
    <row r="865" spans="2:2" ht="15.75" customHeight="1" x14ac:dyDescent="0.25">
      <c r="B865" s="92"/>
    </row>
    <row r="866" spans="2:2" ht="15.75" customHeight="1" x14ac:dyDescent="0.25">
      <c r="B866" s="92"/>
    </row>
    <row r="867" spans="2:2" ht="15.75" customHeight="1" x14ac:dyDescent="0.25">
      <c r="B867" s="92"/>
    </row>
    <row r="868" spans="2:2" ht="15.75" customHeight="1" x14ac:dyDescent="0.25">
      <c r="B868" s="92"/>
    </row>
    <row r="869" spans="2:2" ht="15.75" customHeight="1" x14ac:dyDescent="0.25">
      <c r="B869" s="92"/>
    </row>
    <row r="870" spans="2:2" ht="15.75" customHeight="1" x14ac:dyDescent="0.25">
      <c r="B870" s="92"/>
    </row>
    <row r="871" spans="2:2" ht="15.75" customHeight="1" x14ac:dyDescent="0.25">
      <c r="B871" s="92"/>
    </row>
    <row r="872" spans="2:2" ht="15.75" customHeight="1" x14ac:dyDescent="0.25">
      <c r="B872" s="92"/>
    </row>
    <row r="873" spans="2:2" ht="15.75" customHeight="1" x14ac:dyDescent="0.25">
      <c r="B873" s="92"/>
    </row>
    <row r="874" spans="2:2" ht="15.75" customHeight="1" x14ac:dyDescent="0.25">
      <c r="B874" s="92"/>
    </row>
    <row r="875" spans="2:2" ht="15.75" customHeight="1" x14ac:dyDescent="0.25">
      <c r="B875" s="92"/>
    </row>
    <row r="876" spans="2:2" ht="15.75" customHeight="1" x14ac:dyDescent="0.25">
      <c r="B876" s="92"/>
    </row>
    <row r="877" spans="2:2" ht="15.75" customHeight="1" x14ac:dyDescent="0.25">
      <c r="B877" s="92"/>
    </row>
    <row r="878" spans="2:2" ht="15.75" customHeight="1" x14ac:dyDescent="0.25">
      <c r="B878" s="92"/>
    </row>
    <row r="879" spans="2:2" ht="15.75" customHeight="1" x14ac:dyDescent="0.25">
      <c r="B879" s="92"/>
    </row>
    <row r="880" spans="2:2" ht="15.75" customHeight="1" x14ac:dyDescent="0.25">
      <c r="B880" s="92"/>
    </row>
    <row r="881" spans="2:2" ht="15.75" customHeight="1" x14ac:dyDescent="0.25">
      <c r="B881" s="92"/>
    </row>
    <row r="882" spans="2:2" ht="15.75" customHeight="1" x14ac:dyDescent="0.25">
      <c r="B882" s="92"/>
    </row>
    <row r="883" spans="2:2" ht="15.75" customHeight="1" x14ac:dyDescent="0.25">
      <c r="B883" s="92"/>
    </row>
    <row r="884" spans="2:2" ht="15.75" customHeight="1" x14ac:dyDescent="0.25">
      <c r="B884" s="92"/>
    </row>
    <row r="885" spans="2:2" ht="15.75" customHeight="1" x14ac:dyDescent="0.25">
      <c r="B885" s="92"/>
    </row>
    <row r="886" spans="2:2" ht="15.75" customHeight="1" x14ac:dyDescent="0.25">
      <c r="B886" s="92"/>
    </row>
    <row r="887" spans="2:2" ht="15.75" customHeight="1" x14ac:dyDescent="0.25">
      <c r="B887" s="92"/>
    </row>
    <row r="888" spans="2:2" ht="15.75" customHeight="1" x14ac:dyDescent="0.25">
      <c r="B888" s="92"/>
    </row>
    <row r="889" spans="2:2" ht="15.75" customHeight="1" x14ac:dyDescent="0.25">
      <c r="B889" s="92"/>
    </row>
    <row r="890" spans="2:2" ht="15.75" customHeight="1" x14ac:dyDescent="0.25">
      <c r="B890" s="92"/>
    </row>
    <row r="891" spans="2:2" ht="15.75" customHeight="1" x14ac:dyDescent="0.25">
      <c r="B891" s="92"/>
    </row>
    <row r="892" spans="2:2" ht="15.75" customHeight="1" x14ac:dyDescent="0.25">
      <c r="B892" s="92"/>
    </row>
    <row r="893" spans="2:2" ht="15.75" customHeight="1" x14ac:dyDescent="0.25">
      <c r="B893" s="92"/>
    </row>
    <row r="894" spans="2:2" ht="15.75" customHeight="1" x14ac:dyDescent="0.25">
      <c r="B894" s="92"/>
    </row>
    <row r="895" spans="2:2" ht="15.75" customHeight="1" x14ac:dyDescent="0.25">
      <c r="B895" s="92"/>
    </row>
    <row r="896" spans="2:2" ht="15.75" customHeight="1" x14ac:dyDescent="0.25">
      <c r="B896" s="92"/>
    </row>
    <row r="897" spans="2:2" ht="15.75" customHeight="1" x14ac:dyDescent="0.25">
      <c r="B897" s="92"/>
    </row>
    <row r="898" spans="2:2" ht="15.75" customHeight="1" x14ac:dyDescent="0.25">
      <c r="B898" s="92"/>
    </row>
    <row r="899" spans="2:2" ht="15.75" customHeight="1" x14ac:dyDescent="0.25">
      <c r="B899" s="92"/>
    </row>
    <row r="900" spans="2:2" ht="15.75" customHeight="1" x14ac:dyDescent="0.25">
      <c r="B900" s="92"/>
    </row>
    <row r="901" spans="2:2" ht="15.75" customHeight="1" x14ac:dyDescent="0.25">
      <c r="B901" s="92"/>
    </row>
    <row r="902" spans="2:2" ht="15.75" customHeight="1" x14ac:dyDescent="0.25">
      <c r="B902" s="92"/>
    </row>
    <row r="903" spans="2:2" ht="15.75" customHeight="1" x14ac:dyDescent="0.25">
      <c r="B903" s="92"/>
    </row>
    <row r="904" spans="2:2" ht="15.75" customHeight="1" x14ac:dyDescent="0.25">
      <c r="B904" s="92"/>
    </row>
    <row r="905" spans="2:2" ht="15.75" customHeight="1" x14ac:dyDescent="0.25">
      <c r="B905" s="92"/>
    </row>
    <row r="906" spans="2:2" ht="15.75" customHeight="1" x14ac:dyDescent="0.25">
      <c r="B906" s="92"/>
    </row>
    <row r="907" spans="2:2" ht="15.75" customHeight="1" x14ac:dyDescent="0.25">
      <c r="B907" s="92"/>
    </row>
    <row r="908" spans="2:2" ht="15.75" customHeight="1" x14ac:dyDescent="0.25">
      <c r="B908" s="92"/>
    </row>
    <row r="909" spans="2:2" ht="15.75" customHeight="1" x14ac:dyDescent="0.25">
      <c r="B909" s="92"/>
    </row>
    <row r="910" spans="2:2" ht="15.75" customHeight="1" x14ac:dyDescent="0.25">
      <c r="B910" s="92"/>
    </row>
    <row r="911" spans="2:2" ht="15.75" customHeight="1" x14ac:dyDescent="0.25">
      <c r="B911" s="92"/>
    </row>
    <row r="912" spans="2:2" ht="15.75" customHeight="1" x14ac:dyDescent="0.25">
      <c r="B912" s="92"/>
    </row>
    <row r="913" spans="2:2" ht="15.75" customHeight="1" x14ac:dyDescent="0.25">
      <c r="B913" s="92"/>
    </row>
    <row r="914" spans="2:2" ht="15.75" customHeight="1" x14ac:dyDescent="0.25">
      <c r="B914" s="92"/>
    </row>
    <row r="915" spans="2:2" ht="15.75" customHeight="1" x14ac:dyDescent="0.25">
      <c r="B915" s="92"/>
    </row>
    <row r="916" spans="2:2" ht="15.75" customHeight="1" x14ac:dyDescent="0.25">
      <c r="B916" s="92"/>
    </row>
    <row r="917" spans="2:2" ht="15.75" customHeight="1" x14ac:dyDescent="0.25">
      <c r="B917" s="92"/>
    </row>
    <row r="918" spans="2:2" ht="15.75" customHeight="1" x14ac:dyDescent="0.25">
      <c r="B918" s="92"/>
    </row>
    <row r="919" spans="2:2" ht="15.75" customHeight="1" x14ac:dyDescent="0.25">
      <c r="B919" s="92"/>
    </row>
    <row r="920" spans="2:2" ht="15.75" customHeight="1" x14ac:dyDescent="0.25">
      <c r="B920" s="92"/>
    </row>
    <row r="921" spans="2:2" ht="15.75" customHeight="1" x14ac:dyDescent="0.25">
      <c r="B921" s="92"/>
    </row>
    <row r="922" spans="2:2" ht="15.75" customHeight="1" x14ac:dyDescent="0.25">
      <c r="B922" s="92"/>
    </row>
    <row r="923" spans="2:2" ht="15.75" customHeight="1" x14ac:dyDescent="0.25">
      <c r="B923" s="92"/>
    </row>
    <row r="924" spans="2:2" ht="15.75" customHeight="1" x14ac:dyDescent="0.25">
      <c r="B924" s="92"/>
    </row>
    <row r="925" spans="2:2" ht="15.75" customHeight="1" x14ac:dyDescent="0.25">
      <c r="B925" s="92"/>
    </row>
    <row r="926" spans="2:2" ht="15.75" customHeight="1" x14ac:dyDescent="0.25">
      <c r="B926" s="92"/>
    </row>
    <row r="927" spans="2:2" ht="15.75" customHeight="1" x14ac:dyDescent="0.25">
      <c r="B927" s="92"/>
    </row>
    <row r="928" spans="2:2" ht="15.75" customHeight="1" x14ac:dyDescent="0.25">
      <c r="B928" s="92"/>
    </row>
    <row r="929" spans="2:2" ht="15.75" customHeight="1" x14ac:dyDescent="0.25">
      <c r="B929" s="92"/>
    </row>
    <row r="930" spans="2:2" ht="15.75" customHeight="1" x14ac:dyDescent="0.25">
      <c r="B930" s="92"/>
    </row>
    <row r="931" spans="2:2" ht="15.75" customHeight="1" x14ac:dyDescent="0.25">
      <c r="B931" s="92"/>
    </row>
    <row r="932" spans="2:2" ht="15.75" customHeight="1" x14ac:dyDescent="0.25">
      <c r="B932" s="92"/>
    </row>
    <row r="933" spans="2:2" ht="15.75" customHeight="1" x14ac:dyDescent="0.25">
      <c r="B933" s="92"/>
    </row>
    <row r="934" spans="2:2" ht="15.75" customHeight="1" x14ac:dyDescent="0.25">
      <c r="B934" s="92"/>
    </row>
    <row r="935" spans="2:2" ht="15.75" customHeight="1" x14ac:dyDescent="0.25">
      <c r="B935" s="92"/>
    </row>
    <row r="936" spans="2:2" ht="15.75" customHeight="1" x14ac:dyDescent="0.25">
      <c r="B936" s="92"/>
    </row>
    <row r="937" spans="2:2" ht="15.75" customHeight="1" x14ac:dyDescent="0.25">
      <c r="B937" s="92"/>
    </row>
    <row r="938" spans="2:2" ht="15.75" customHeight="1" x14ac:dyDescent="0.25">
      <c r="B938" s="92"/>
    </row>
    <row r="939" spans="2:2" ht="15.75" customHeight="1" x14ac:dyDescent="0.25">
      <c r="B939" s="92"/>
    </row>
    <row r="940" spans="2:2" ht="15.75" customHeight="1" x14ac:dyDescent="0.25">
      <c r="B940" s="92"/>
    </row>
    <row r="941" spans="2:2" ht="15.75" customHeight="1" x14ac:dyDescent="0.25">
      <c r="B941" s="92"/>
    </row>
    <row r="942" spans="2:2" ht="15.75" customHeight="1" x14ac:dyDescent="0.25">
      <c r="B942" s="92"/>
    </row>
    <row r="943" spans="2:2" ht="15.75" customHeight="1" x14ac:dyDescent="0.25">
      <c r="B943" s="92"/>
    </row>
    <row r="944" spans="2:2" ht="15.75" customHeight="1" x14ac:dyDescent="0.25">
      <c r="B944" s="92"/>
    </row>
    <row r="945" spans="2:2" ht="15.75" customHeight="1" x14ac:dyDescent="0.25">
      <c r="B945" s="92"/>
    </row>
    <row r="946" spans="2:2" ht="15.75" customHeight="1" x14ac:dyDescent="0.25">
      <c r="B946" s="92"/>
    </row>
    <row r="947" spans="2:2" ht="15.75" customHeight="1" x14ac:dyDescent="0.25">
      <c r="B947" s="92"/>
    </row>
    <row r="948" spans="2:2" ht="15.75" customHeight="1" x14ac:dyDescent="0.25">
      <c r="B948" s="92"/>
    </row>
    <row r="949" spans="2:2" ht="15.75" customHeight="1" x14ac:dyDescent="0.25">
      <c r="B949" s="92"/>
    </row>
    <row r="950" spans="2:2" ht="15.75" customHeight="1" x14ac:dyDescent="0.25">
      <c r="B950" s="92"/>
    </row>
    <row r="951" spans="2:2" ht="15.75" customHeight="1" x14ac:dyDescent="0.25">
      <c r="B951" s="92"/>
    </row>
    <row r="952" spans="2:2" ht="15.75" customHeight="1" x14ac:dyDescent="0.25">
      <c r="B952" s="92"/>
    </row>
    <row r="953" spans="2:2" ht="15.75" customHeight="1" x14ac:dyDescent="0.25">
      <c r="B953" s="92"/>
    </row>
    <row r="954" spans="2:2" ht="15.75" customHeight="1" x14ac:dyDescent="0.25">
      <c r="B954" s="92"/>
    </row>
    <row r="955" spans="2:2" ht="15.75" customHeight="1" x14ac:dyDescent="0.25">
      <c r="B955" s="92"/>
    </row>
    <row r="956" spans="2:2" ht="15.75" customHeight="1" x14ac:dyDescent="0.25">
      <c r="B956" s="92"/>
    </row>
    <row r="957" spans="2:2" ht="15.75" customHeight="1" x14ac:dyDescent="0.25">
      <c r="B957" s="92"/>
    </row>
    <row r="958" spans="2:2" ht="15.75" customHeight="1" x14ac:dyDescent="0.25">
      <c r="B958" s="92"/>
    </row>
    <row r="959" spans="2:2" ht="15.75" customHeight="1" x14ac:dyDescent="0.25">
      <c r="B959" s="92"/>
    </row>
    <row r="960" spans="2:2" ht="15.75" customHeight="1" x14ac:dyDescent="0.25">
      <c r="B960" s="92"/>
    </row>
    <row r="961" spans="2:2" ht="15.75" customHeight="1" x14ac:dyDescent="0.25">
      <c r="B961" s="92"/>
    </row>
    <row r="962" spans="2:2" ht="15.75" customHeight="1" x14ac:dyDescent="0.25">
      <c r="B962" s="92"/>
    </row>
    <row r="963" spans="2:2" ht="15.75" customHeight="1" x14ac:dyDescent="0.25">
      <c r="B963" s="92"/>
    </row>
    <row r="964" spans="2:2" ht="15.75" customHeight="1" x14ac:dyDescent="0.25">
      <c r="B964" s="92"/>
    </row>
    <row r="965" spans="2:2" ht="15.75" customHeight="1" x14ac:dyDescent="0.25">
      <c r="B965" s="92"/>
    </row>
    <row r="966" spans="2:2" ht="15.75" customHeight="1" x14ac:dyDescent="0.25">
      <c r="B966" s="92"/>
    </row>
    <row r="967" spans="2:2" ht="15.75" customHeight="1" x14ac:dyDescent="0.25">
      <c r="B967" s="92"/>
    </row>
    <row r="968" spans="2:2" ht="15.75" customHeight="1" x14ac:dyDescent="0.25">
      <c r="B968" s="92"/>
    </row>
    <row r="969" spans="2:2" ht="15.75" customHeight="1" x14ac:dyDescent="0.25">
      <c r="B969" s="92"/>
    </row>
    <row r="970" spans="2:2" ht="15.75" customHeight="1" x14ac:dyDescent="0.25">
      <c r="B970" s="92"/>
    </row>
    <row r="971" spans="2:2" ht="15.75" customHeight="1" x14ac:dyDescent="0.25">
      <c r="B971" s="92"/>
    </row>
    <row r="972" spans="2:2" ht="15.75" customHeight="1" x14ac:dyDescent="0.25">
      <c r="B972" s="92"/>
    </row>
    <row r="973" spans="2:2" ht="15.75" customHeight="1" x14ac:dyDescent="0.25">
      <c r="B973" s="92"/>
    </row>
    <row r="974" spans="2:2" ht="15.75" customHeight="1" x14ac:dyDescent="0.25">
      <c r="B974" s="92"/>
    </row>
    <row r="975" spans="2:2" ht="15.75" customHeight="1" x14ac:dyDescent="0.25">
      <c r="B975" s="92"/>
    </row>
    <row r="976" spans="2:2" ht="15.75" customHeight="1" x14ac:dyDescent="0.25">
      <c r="B976" s="92"/>
    </row>
    <row r="977" spans="2:2" ht="15.75" customHeight="1" x14ac:dyDescent="0.25">
      <c r="B977" s="92"/>
    </row>
    <row r="978" spans="2:2" ht="15.75" customHeight="1" x14ac:dyDescent="0.25">
      <c r="B978" s="92"/>
    </row>
    <row r="979" spans="2:2" ht="15.75" customHeight="1" x14ac:dyDescent="0.25">
      <c r="B979" s="92"/>
    </row>
    <row r="980" spans="2:2" ht="15.75" customHeight="1" x14ac:dyDescent="0.25">
      <c r="B980" s="92"/>
    </row>
    <row r="981" spans="2:2" ht="15.75" customHeight="1" x14ac:dyDescent="0.25">
      <c r="B981" s="92"/>
    </row>
    <row r="982" spans="2:2" ht="15.75" customHeight="1" x14ac:dyDescent="0.25">
      <c r="B982" s="92"/>
    </row>
    <row r="983" spans="2:2" ht="15.75" customHeight="1" x14ac:dyDescent="0.25">
      <c r="B983" s="92"/>
    </row>
    <row r="984" spans="2:2" ht="15.75" customHeight="1" x14ac:dyDescent="0.25">
      <c r="B984" s="92"/>
    </row>
    <row r="985" spans="2:2" ht="15.75" customHeight="1" x14ac:dyDescent="0.25">
      <c r="B985" s="92"/>
    </row>
    <row r="986" spans="2:2" ht="15.75" customHeight="1" x14ac:dyDescent="0.25">
      <c r="B986" s="92"/>
    </row>
    <row r="987" spans="2:2" ht="15.75" customHeight="1" x14ac:dyDescent="0.25">
      <c r="B987" s="92"/>
    </row>
    <row r="988" spans="2:2" ht="15.75" customHeight="1" x14ac:dyDescent="0.25">
      <c r="B988" s="92"/>
    </row>
    <row r="989" spans="2:2" ht="15.75" customHeight="1" x14ac:dyDescent="0.25">
      <c r="B989" s="92"/>
    </row>
    <row r="990" spans="2:2" ht="15.75" customHeight="1" x14ac:dyDescent="0.25">
      <c r="B990" s="92"/>
    </row>
    <row r="991" spans="2:2" ht="15.75" customHeight="1" x14ac:dyDescent="0.25">
      <c r="B991" s="92"/>
    </row>
    <row r="992" spans="2:2" ht="15.75" customHeight="1" x14ac:dyDescent="0.25">
      <c r="B992" s="92"/>
    </row>
    <row r="993" spans="2:2" ht="15.75" customHeight="1" x14ac:dyDescent="0.25">
      <c r="B993" s="92"/>
    </row>
    <row r="994" spans="2:2" ht="15.75" customHeight="1" x14ac:dyDescent="0.25">
      <c r="B994" s="92"/>
    </row>
    <row r="995" spans="2:2" ht="15.75" customHeight="1" x14ac:dyDescent="0.25">
      <c r="B995" s="92"/>
    </row>
    <row r="996" spans="2:2" ht="15.75" customHeight="1" x14ac:dyDescent="0.25">
      <c r="B996" s="92"/>
    </row>
    <row r="997" spans="2:2" ht="15.75" customHeight="1" x14ac:dyDescent="0.25">
      <c r="B997" s="92"/>
    </row>
    <row r="998" spans="2:2" ht="15.75" customHeight="1" x14ac:dyDescent="0.25">
      <c r="B998" s="92"/>
    </row>
    <row r="999" spans="2:2" ht="15.75" customHeight="1" x14ac:dyDescent="0.25">
      <c r="B999" s="92"/>
    </row>
    <row r="1000" spans="2:2" ht="15.75" customHeight="1" x14ac:dyDescent="0.25">
      <c r="B1000" s="92"/>
    </row>
  </sheetData>
  <mergeCells count="8">
    <mergeCell ref="B12:C14"/>
    <mergeCell ref="D12:H12"/>
    <mergeCell ref="I12:I13"/>
    <mergeCell ref="B6:I6"/>
    <mergeCell ref="B7:I7"/>
    <mergeCell ref="B8:I8"/>
    <mergeCell ref="B9:I9"/>
    <mergeCell ref="B10:I10"/>
  </mergeCells>
  <pageMargins left="0.7" right="0.7" top="0.75" bottom="0.75" header="0" footer="0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Normal="100" zoomScaleSheetLayoutView="80" workbookViewId="0">
      <selection activeCell="B38" sqref="B38:C40"/>
    </sheetView>
  </sheetViews>
  <sheetFormatPr baseColWidth="10" defaultColWidth="0" defaultRowHeight="14.25" zeroHeight="1" x14ac:dyDescent="0.2"/>
  <cols>
    <col min="1" max="1" width="2.7109375" style="124" customWidth="1"/>
    <col min="2" max="2" width="17.85546875" style="124" customWidth="1"/>
    <col min="3" max="3" width="61" style="124" customWidth="1"/>
    <col min="4" max="9" width="18" style="124" customWidth="1"/>
    <col min="10" max="10" width="2.7109375" style="124" customWidth="1"/>
    <col min="11" max="16384" width="11.42578125" style="124" hidden="1"/>
  </cols>
  <sheetData>
    <row r="1" spans="2:9" x14ac:dyDescent="0.2"/>
    <row r="2" spans="2:9" ht="15" x14ac:dyDescent="0.2">
      <c r="B2" s="174" t="s">
        <v>33</v>
      </c>
      <c r="C2" s="173"/>
      <c r="D2" s="173"/>
      <c r="E2" s="173"/>
      <c r="F2" s="173"/>
      <c r="G2" s="173"/>
      <c r="H2" s="173"/>
      <c r="I2" s="172"/>
    </row>
    <row r="3" spans="2:9" ht="15" x14ac:dyDescent="0.2">
      <c r="B3" s="171" t="s">
        <v>35</v>
      </c>
      <c r="C3" s="170"/>
      <c r="D3" s="170"/>
      <c r="E3" s="170"/>
      <c r="F3" s="170"/>
      <c r="G3" s="170"/>
      <c r="H3" s="170"/>
      <c r="I3" s="169"/>
    </row>
    <row r="4" spans="2:9" ht="15" x14ac:dyDescent="0.2">
      <c r="B4" s="168" t="s">
        <v>50</v>
      </c>
      <c r="C4" s="167"/>
      <c r="D4" s="167"/>
      <c r="E4" s="167"/>
      <c r="F4" s="167"/>
      <c r="G4" s="167"/>
      <c r="H4" s="167"/>
      <c r="I4" s="166"/>
    </row>
    <row r="5" spans="2:9" ht="15" x14ac:dyDescent="0.2">
      <c r="B5" s="168" t="s">
        <v>83</v>
      </c>
      <c r="C5" s="167"/>
      <c r="D5" s="167"/>
      <c r="E5" s="167"/>
      <c r="F5" s="167"/>
      <c r="G5" s="167"/>
      <c r="H5" s="167"/>
      <c r="I5" s="166"/>
    </row>
    <row r="6" spans="2:9" ht="15" x14ac:dyDescent="0.2">
      <c r="B6" s="165" t="s">
        <v>34</v>
      </c>
      <c r="C6" s="164"/>
      <c r="D6" s="164"/>
      <c r="E6" s="164"/>
      <c r="F6" s="164"/>
      <c r="G6" s="164"/>
      <c r="H6" s="164"/>
      <c r="I6" s="163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162" t="s">
        <v>48</v>
      </c>
      <c r="C8" s="161"/>
      <c r="D8" s="160" t="s">
        <v>47</v>
      </c>
      <c r="E8" s="159"/>
      <c r="F8" s="159"/>
      <c r="G8" s="159"/>
      <c r="H8" s="158"/>
      <c r="I8" s="157" t="s">
        <v>46</v>
      </c>
    </row>
    <row r="9" spans="2:9" ht="27.75" customHeight="1" x14ac:dyDescent="0.2">
      <c r="B9" s="156"/>
      <c r="C9" s="155"/>
      <c r="D9" s="150" t="s">
        <v>45</v>
      </c>
      <c r="E9" s="154" t="s">
        <v>44</v>
      </c>
      <c r="F9" s="150" t="s">
        <v>6</v>
      </c>
      <c r="G9" s="150" t="s">
        <v>7</v>
      </c>
      <c r="H9" s="150" t="s">
        <v>43</v>
      </c>
      <c r="I9" s="153"/>
    </row>
    <row r="10" spans="2:9" x14ac:dyDescent="0.2">
      <c r="B10" s="152"/>
      <c r="C10" s="151"/>
      <c r="D10" s="150">
        <v>1</v>
      </c>
      <c r="E10" s="150">
        <v>2</v>
      </c>
      <c r="F10" s="150" t="s">
        <v>42</v>
      </c>
      <c r="G10" s="150">
        <v>4</v>
      </c>
      <c r="H10" s="150">
        <v>5</v>
      </c>
      <c r="I10" s="149" t="s">
        <v>41</v>
      </c>
    </row>
    <row r="11" spans="2:9" x14ac:dyDescent="0.2">
      <c r="B11" s="148"/>
      <c r="C11" s="147"/>
      <c r="D11" s="146"/>
      <c r="E11" s="146"/>
      <c r="F11" s="146"/>
      <c r="G11" s="146"/>
      <c r="H11" s="146"/>
      <c r="I11" s="146"/>
    </row>
    <row r="12" spans="2:9" x14ac:dyDescent="0.2">
      <c r="B12" s="139" t="s">
        <v>82</v>
      </c>
      <c r="C12" s="138"/>
      <c r="D12" s="144">
        <f>SUM(D13:D20)</f>
        <v>669647177.3499999</v>
      </c>
      <c r="E12" s="144">
        <f>SUM(E13:E20)</f>
        <v>109127522.82999998</v>
      </c>
      <c r="F12" s="144">
        <f>SUM(F13:F20)</f>
        <v>778774700.17999995</v>
      </c>
      <c r="G12" s="144">
        <f>SUM(G13:G20)</f>
        <v>753906290.38999987</v>
      </c>
      <c r="H12" s="144">
        <f>SUM(H13:H20)</f>
        <v>735319148.67999959</v>
      </c>
      <c r="I12" s="144">
        <f>SUM(I13:I20)</f>
        <v>24868409.790000051</v>
      </c>
    </row>
    <row r="13" spans="2:9" ht="15" customHeight="1" x14ac:dyDescent="0.2">
      <c r="B13" s="135" t="s">
        <v>81</v>
      </c>
      <c r="C13" s="134"/>
      <c r="D13" s="145">
        <v>28303843.190000005</v>
      </c>
      <c r="E13" s="145">
        <v>713909.21</v>
      </c>
      <c r="F13" s="132">
        <f>D13+E13</f>
        <v>29017752.400000006</v>
      </c>
      <c r="G13" s="145">
        <v>29017752.400000002</v>
      </c>
      <c r="H13" s="145">
        <v>28143878.279999997</v>
      </c>
      <c r="I13" s="132">
        <f>F13-G13</f>
        <v>0</v>
      </c>
    </row>
    <row r="14" spans="2:9" ht="15" customHeight="1" x14ac:dyDescent="0.2">
      <c r="B14" s="135" t="s">
        <v>80</v>
      </c>
      <c r="C14" s="134"/>
      <c r="D14" s="145">
        <v>0</v>
      </c>
      <c r="E14" s="145">
        <v>0</v>
      </c>
      <c r="F14" s="132">
        <f>D14+E14</f>
        <v>0</v>
      </c>
      <c r="G14" s="145">
        <v>0</v>
      </c>
      <c r="H14" s="145">
        <v>0</v>
      </c>
      <c r="I14" s="132">
        <f>F14-G14</f>
        <v>0</v>
      </c>
    </row>
    <row r="15" spans="2:9" ht="15" customHeight="1" x14ac:dyDescent="0.2">
      <c r="B15" s="135" t="s">
        <v>79</v>
      </c>
      <c r="C15" s="134"/>
      <c r="D15" s="145">
        <v>107240623.95000003</v>
      </c>
      <c r="E15" s="145">
        <v>8852886.8000000007</v>
      </c>
      <c r="F15" s="132">
        <f>D15+E15</f>
        <v>116093510.75000003</v>
      </c>
      <c r="G15" s="145">
        <v>116093179.18000002</v>
      </c>
      <c r="H15" s="145">
        <v>112104820.04999997</v>
      </c>
      <c r="I15" s="132">
        <f>F15-G15</f>
        <v>331.5700000077486</v>
      </c>
    </row>
    <row r="16" spans="2:9" ht="15" customHeight="1" x14ac:dyDescent="0.2">
      <c r="B16" s="135" t="s">
        <v>78</v>
      </c>
      <c r="C16" s="134"/>
      <c r="D16" s="145">
        <v>0</v>
      </c>
      <c r="E16" s="145">
        <v>0</v>
      </c>
      <c r="F16" s="132">
        <f>D16+E16</f>
        <v>0</v>
      </c>
      <c r="G16" s="145">
        <v>0</v>
      </c>
      <c r="H16" s="145">
        <v>0</v>
      </c>
      <c r="I16" s="132">
        <f>F16-G16</f>
        <v>0</v>
      </c>
    </row>
    <row r="17" spans="2:9" ht="15" customHeight="1" x14ac:dyDescent="0.2">
      <c r="B17" s="135" t="s">
        <v>77</v>
      </c>
      <c r="C17" s="134"/>
      <c r="D17" s="145">
        <v>58590830.129999995</v>
      </c>
      <c r="E17" s="145">
        <v>41967164.819999993</v>
      </c>
      <c r="F17" s="132">
        <f>D17+E17</f>
        <v>100557994.94999999</v>
      </c>
      <c r="G17" s="145">
        <v>92918453.949999943</v>
      </c>
      <c r="H17" s="145">
        <v>89981927.539999947</v>
      </c>
      <c r="I17" s="132">
        <f>F17-G17</f>
        <v>7639541.0000000447</v>
      </c>
    </row>
    <row r="18" spans="2:9" ht="15" customHeight="1" x14ac:dyDescent="0.2">
      <c r="B18" s="135" t="s">
        <v>76</v>
      </c>
      <c r="C18" s="134"/>
      <c r="D18" s="145">
        <v>0</v>
      </c>
      <c r="E18" s="145">
        <v>0</v>
      </c>
      <c r="F18" s="132">
        <f>D18+E18</f>
        <v>0</v>
      </c>
      <c r="G18" s="145">
        <v>0</v>
      </c>
      <c r="H18" s="145">
        <v>0</v>
      </c>
      <c r="I18" s="132">
        <f>F18-G18</f>
        <v>0</v>
      </c>
    </row>
    <row r="19" spans="2:9" ht="15" customHeight="1" x14ac:dyDescent="0.2">
      <c r="B19" s="135" t="s">
        <v>75</v>
      </c>
      <c r="C19" s="134"/>
      <c r="D19" s="145">
        <v>337398692.19999987</v>
      </c>
      <c r="E19" s="145">
        <v>23732407.209999982</v>
      </c>
      <c r="F19" s="132">
        <f>D19+E19</f>
        <v>361131099.40999985</v>
      </c>
      <c r="G19" s="145">
        <v>350902562.18999988</v>
      </c>
      <c r="H19" s="145">
        <v>346050319.44999981</v>
      </c>
      <c r="I19" s="132">
        <f>F19-G19</f>
        <v>10228537.219999969</v>
      </c>
    </row>
    <row r="20" spans="2:9" ht="15" customHeight="1" x14ac:dyDescent="0.2">
      <c r="B20" s="135" t="s">
        <v>74</v>
      </c>
      <c r="C20" s="134"/>
      <c r="D20" s="145">
        <v>138113187.88000005</v>
      </c>
      <c r="E20" s="145">
        <v>33861154.790000007</v>
      </c>
      <c r="F20" s="132">
        <f>D20+E20</f>
        <v>171974342.67000008</v>
      </c>
      <c r="G20" s="145">
        <v>164974342.67000005</v>
      </c>
      <c r="H20" s="145">
        <v>159038203.35999995</v>
      </c>
      <c r="I20" s="132">
        <f>F20-G20</f>
        <v>7000000.0000000298</v>
      </c>
    </row>
    <row r="21" spans="2:9" x14ac:dyDescent="0.2">
      <c r="B21" s="142"/>
      <c r="C21" s="141"/>
      <c r="D21" s="143"/>
      <c r="E21" s="143"/>
      <c r="F21" s="143"/>
      <c r="G21" s="143"/>
      <c r="H21" s="143"/>
      <c r="I21" s="143"/>
    </row>
    <row r="22" spans="2:9" x14ac:dyDescent="0.2">
      <c r="B22" s="139" t="s">
        <v>73</v>
      </c>
      <c r="C22" s="138"/>
      <c r="D22" s="144">
        <f>SUM(D23:D29)</f>
        <v>699680541.24999964</v>
      </c>
      <c r="E22" s="144">
        <f>SUM(E23:E29)</f>
        <v>243824591.01999983</v>
      </c>
      <c r="F22" s="144">
        <f>SUM(F23:F29)</f>
        <v>943505132.2699995</v>
      </c>
      <c r="G22" s="144">
        <f>SUM(G23:G29)</f>
        <v>717785323.37000036</v>
      </c>
      <c r="H22" s="144">
        <f>SUM(H23:H29)</f>
        <v>698380790.12000024</v>
      </c>
      <c r="I22" s="144">
        <f>SUM(I23:I29)</f>
        <v>225719808.89999914</v>
      </c>
    </row>
    <row r="23" spans="2:9" ht="15" customHeight="1" x14ac:dyDescent="0.2">
      <c r="B23" s="135" t="s">
        <v>72</v>
      </c>
      <c r="C23" s="134"/>
      <c r="D23" s="133">
        <v>10706307.4</v>
      </c>
      <c r="E23" s="133">
        <v>-7074321.1900000004</v>
      </c>
      <c r="F23" s="132">
        <f>D23+E23</f>
        <v>3631986.21</v>
      </c>
      <c r="G23" s="133">
        <v>3318364.21</v>
      </c>
      <c r="H23" s="133">
        <v>3302821.0200000005</v>
      </c>
      <c r="I23" s="132">
        <f>F23-G23</f>
        <v>313622</v>
      </c>
    </row>
    <row r="24" spans="2:9" ht="15" customHeight="1" x14ac:dyDescent="0.2">
      <c r="B24" s="135" t="s">
        <v>71</v>
      </c>
      <c r="C24" s="134"/>
      <c r="D24" s="133">
        <v>556979847.35999966</v>
      </c>
      <c r="E24" s="133">
        <v>278348764.54999983</v>
      </c>
      <c r="F24" s="132">
        <f>D24+E24</f>
        <v>835328611.90999949</v>
      </c>
      <c r="G24" s="133">
        <v>609922425.01000035</v>
      </c>
      <c r="H24" s="133">
        <v>594957634.93000031</v>
      </c>
      <c r="I24" s="132">
        <f>F24-G24</f>
        <v>225406186.89999914</v>
      </c>
    </row>
    <row r="25" spans="2:9" ht="15" customHeight="1" x14ac:dyDescent="0.2">
      <c r="B25" s="135" t="s">
        <v>70</v>
      </c>
      <c r="C25" s="134"/>
      <c r="D25" s="133">
        <v>0</v>
      </c>
      <c r="E25" s="133">
        <v>0</v>
      </c>
      <c r="F25" s="132">
        <f>D25+E25</f>
        <v>0</v>
      </c>
      <c r="G25" s="133">
        <v>0</v>
      </c>
      <c r="H25" s="133">
        <v>0</v>
      </c>
      <c r="I25" s="132">
        <f>F25-G25</f>
        <v>0</v>
      </c>
    </row>
    <row r="26" spans="2:9" ht="15" customHeight="1" x14ac:dyDescent="0.2">
      <c r="B26" s="135" t="s">
        <v>69</v>
      </c>
      <c r="C26" s="134"/>
      <c r="D26" s="133">
        <v>48465062.07</v>
      </c>
      <c r="E26" s="133">
        <v>-9853626.1499999985</v>
      </c>
      <c r="F26" s="132">
        <f>D26+E26</f>
        <v>38611435.920000002</v>
      </c>
      <c r="G26" s="133">
        <v>38611435.919999994</v>
      </c>
      <c r="H26" s="133">
        <v>34457564.269999996</v>
      </c>
      <c r="I26" s="132">
        <f>F26-G26</f>
        <v>0</v>
      </c>
    </row>
    <row r="27" spans="2:9" ht="15" customHeight="1" x14ac:dyDescent="0.2">
      <c r="B27" s="135" t="s">
        <v>68</v>
      </c>
      <c r="C27" s="134"/>
      <c r="D27" s="133">
        <v>37201190.069999985</v>
      </c>
      <c r="E27" s="133">
        <v>-20193328.559999999</v>
      </c>
      <c r="F27" s="132">
        <f>D27+E27</f>
        <v>17007861.509999987</v>
      </c>
      <c r="G27" s="133">
        <v>17007861.509999998</v>
      </c>
      <c r="H27" s="133">
        <v>16808182.780000001</v>
      </c>
      <c r="I27" s="132">
        <f>F27-G27</f>
        <v>0</v>
      </c>
    </row>
    <row r="28" spans="2:9" ht="15" customHeight="1" x14ac:dyDescent="0.2">
      <c r="B28" s="135" t="s">
        <v>67</v>
      </c>
      <c r="C28" s="134"/>
      <c r="D28" s="133">
        <v>43517978.109999999</v>
      </c>
      <c r="E28" s="133">
        <v>1500000</v>
      </c>
      <c r="F28" s="132">
        <f>D28+E28</f>
        <v>45017978.109999999</v>
      </c>
      <c r="G28" s="133">
        <v>45017978.109999999</v>
      </c>
      <c r="H28" s="133">
        <v>45017978.109999999</v>
      </c>
      <c r="I28" s="132">
        <f>F28-G28</f>
        <v>0</v>
      </c>
    </row>
    <row r="29" spans="2:9" ht="15" customHeight="1" x14ac:dyDescent="0.2">
      <c r="B29" s="135" t="s">
        <v>66</v>
      </c>
      <c r="C29" s="134"/>
      <c r="D29" s="133">
        <v>2810156.2399999998</v>
      </c>
      <c r="E29" s="133">
        <v>1097102.3699999994</v>
      </c>
      <c r="F29" s="132">
        <f>D29+E29</f>
        <v>3907258.6099999994</v>
      </c>
      <c r="G29" s="133">
        <v>3907258.6100000003</v>
      </c>
      <c r="H29" s="133">
        <v>3836609.0099999993</v>
      </c>
      <c r="I29" s="132">
        <f>F29-G29</f>
        <v>0</v>
      </c>
    </row>
    <row r="30" spans="2:9" x14ac:dyDescent="0.2">
      <c r="B30" s="142"/>
      <c r="C30" s="141"/>
      <c r="D30" s="140"/>
      <c r="E30" s="140"/>
      <c r="F30" s="143"/>
      <c r="G30" s="140"/>
      <c r="H30" s="140"/>
      <c r="I30" s="140"/>
    </row>
    <row r="31" spans="2:9" x14ac:dyDescent="0.2">
      <c r="B31" s="139" t="s">
        <v>65</v>
      </c>
      <c r="C31" s="138"/>
      <c r="D31" s="136">
        <f>SUM(D32:D40)</f>
        <v>25002491.399999999</v>
      </c>
      <c r="E31" s="136">
        <f>SUM(E32:E40)</f>
        <v>15982265.369999999</v>
      </c>
      <c r="F31" s="136">
        <f>SUM(F32:F40)</f>
        <v>40984756.769999996</v>
      </c>
      <c r="G31" s="136">
        <f>SUM(G32:G40)</f>
        <v>37984733.849999994</v>
      </c>
      <c r="H31" s="136">
        <f>SUM(H32:H40)</f>
        <v>37697108.489999995</v>
      </c>
      <c r="I31" s="136">
        <f>SUM(I32:I40)</f>
        <v>3000022.9200000004</v>
      </c>
    </row>
    <row r="32" spans="2:9" ht="15" customHeight="1" x14ac:dyDescent="0.2">
      <c r="B32" s="135" t="s">
        <v>64</v>
      </c>
      <c r="C32" s="134"/>
      <c r="D32" s="133">
        <v>6248167.1699999999</v>
      </c>
      <c r="E32" s="133">
        <v>-976352.63000000047</v>
      </c>
      <c r="F32" s="132">
        <f>D32+E32</f>
        <v>5271814.5399999991</v>
      </c>
      <c r="G32" s="133">
        <v>5271814.54</v>
      </c>
      <c r="H32" s="133">
        <v>5147543.18</v>
      </c>
      <c r="I32" s="132">
        <f>F32-G32</f>
        <v>0</v>
      </c>
    </row>
    <row r="33" spans="2:9" ht="15" customHeight="1" x14ac:dyDescent="0.2">
      <c r="B33" s="135" t="s">
        <v>63</v>
      </c>
      <c r="C33" s="134"/>
      <c r="D33" s="133">
        <v>4335514.82</v>
      </c>
      <c r="E33" s="133">
        <v>909714.13000000012</v>
      </c>
      <c r="F33" s="132">
        <f>D33+E33</f>
        <v>5245228.95</v>
      </c>
      <c r="G33" s="133">
        <v>2245206.0299999998</v>
      </c>
      <c r="H33" s="133">
        <v>2195730.4</v>
      </c>
      <c r="I33" s="132">
        <f>F33-G33</f>
        <v>3000022.9200000004</v>
      </c>
    </row>
    <row r="34" spans="2:9" ht="15" customHeight="1" x14ac:dyDescent="0.2">
      <c r="B34" s="135" t="s">
        <v>62</v>
      </c>
      <c r="C34" s="134"/>
      <c r="D34" s="133">
        <v>0</v>
      </c>
      <c r="E34" s="133">
        <v>0</v>
      </c>
      <c r="F34" s="132">
        <f>D34+E34</f>
        <v>0</v>
      </c>
      <c r="G34" s="133">
        <v>0</v>
      </c>
      <c r="H34" s="133">
        <v>0</v>
      </c>
      <c r="I34" s="132">
        <f>F34-G34</f>
        <v>0</v>
      </c>
    </row>
    <row r="35" spans="2:9" ht="15" customHeight="1" x14ac:dyDescent="0.2">
      <c r="B35" s="135" t="s">
        <v>61</v>
      </c>
      <c r="C35" s="134"/>
      <c r="D35" s="133">
        <v>0</v>
      </c>
      <c r="E35" s="133">
        <v>0</v>
      </c>
      <c r="F35" s="132">
        <f>D35+E35</f>
        <v>0</v>
      </c>
      <c r="G35" s="133">
        <v>0</v>
      </c>
      <c r="H35" s="133">
        <v>0</v>
      </c>
      <c r="I35" s="132">
        <f>F35-G35</f>
        <v>0</v>
      </c>
    </row>
    <row r="36" spans="2:9" ht="15" customHeight="1" x14ac:dyDescent="0.2">
      <c r="B36" s="135" t="s">
        <v>60</v>
      </c>
      <c r="C36" s="134"/>
      <c r="D36" s="133">
        <v>0</v>
      </c>
      <c r="E36" s="133">
        <v>0</v>
      </c>
      <c r="F36" s="132">
        <f>D36+E36</f>
        <v>0</v>
      </c>
      <c r="G36" s="133">
        <v>0</v>
      </c>
      <c r="H36" s="133">
        <v>0</v>
      </c>
      <c r="I36" s="132">
        <f>F36-G36</f>
        <v>0</v>
      </c>
    </row>
    <row r="37" spans="2:9" ht="15" customHeight="1" x14ac:dyDescent="0.2">
      <c r="B37" s="135" t="s">
        <v>59</v>
      </c>
      <c r="C37" s="134"/>
      <c r="D37" s="133">
        <v>0</v>
      </c>
      <c r="E37" s="133">
        <v>0</v>
      </c>
      <c r="F37" s="132">
        <f>D37+E37</f>
        <v>0</v>
      </c>
      <c r="G37" s="133">
        <v>0</v>
      </c>
      <c r="H37" s="133">
        <v>0</v>
      </c>
      <c r="I37" s="132">
        <f>F37-G37</f>
        <v>0</v>
      </c>
    </row>
    <row r="38" spans="2:9" ht="15" customHeight="1" x14ac:dyDescent="0.2">
      <c r="B38" s="135" t="s">
        <v>58</v>
      </c>
      <c r="C38" s="134"/>
      <c r="D38" s="133">
        <v>4251846.9000000004</v>
      </c>
      <c r="E38" s="133">
        <v>3179192.25</v>
      </c>
      <c r="F38" s="132">
        <f>D38+E38</f>
        <v>7431039.1500000004</v>
      </c>
      <c r="G38" s="133">
        <v>7431039.1499999985</v>
      </c>
      <c r="H38" s="133">
        <v>7371600.8399999999</v>
      </c>
      <c r="I38" s="132">
        <f>F38-G38</f>
        <v>0</v>
      </c>
    </row>
    <row r="39" spans="2:9" ht="15" customHeight="1" x14ac:dyDescent="0.2">
      <c r="B39" s="135" t="s">
        <v>57</v>
      </c>
      <c r="C39" s="134"/>
      <c r="D39" s="133">
        <v>0</v>
      </c>
      <c r="E39" s="133">
        <v>0</v>
      </c>
      <c r="F39" s="132">
        <f>D39+E39</f>
        <v>0</v>
      </c>
      <c r="G39" s="133">
        <v>0</v>
      </c>
      <c r="H39" s="133">
        <v>0</v>
      </c>
      <c r="I39" s="132">
        <f>F39-G39</f>
        <v>0</v>
      </c>
    </row>
    <row r="40" spans="2:9" ht="15" customHeight="1" x14ac:dyDescent="0.2">
      <c r="B40" s="135" t="s">
        <v>56</v>
      </c>
      <c r="C40" s="134"/>
      <c r="D40" s="133">
        <v>10166962.51</v>
      </c>
      <c r="E40" s="133">
        <v>12869711.619999999</v>
      </c>
      <c r="F40" s="132">
        <f>D40+E40</f>
        <v>23036674.129999999</v>
      </c>
      <c r="G40" s="133">
        <v>23036674.129999999</v>
      </c>
      <c r="H40" s="133">
        <v>22982234.069999997</v>
      </c>
      <c r="I40" s="132">
        <f>F40-G40</f>
        <v>0</v>
      </c>
    </row>
    <row r="41" spans="2:9" x14ac:dyDescent="0.2">
      <c r="B41" s="142"/>
      <c r="C41" s="141"/>
      <c r="D41" s="140"/>
      <c r="E41" s="140"/>
      <c r="F41" s="140"/>
      <c r="G41" s="140"/>
      <c r="H41" s="140"/>
      <c r="I41" s="140"/>
    </row>
    <row r="42" spans="2:9" x14ac:dyDescent="0.2">
      <c r="B42" s="139" t="s">
        <v>55</v>
      </c>
      <c r="C42" s="138"/>
      <c r="D42" s="136">
        <f>SUM(D43:D46)</f>
        <v>16000000</v>
      </c>
      <c r="E42" s="136">
        <f>SUM(E43:E46)</f>
        <v>55695888.859999999</v>
      </c>
      <c r="F42" s="136">
        <f>SUM(F43:F46)</f>
        <v>71695888.859999999</v>
      </c>
      <c r="G42" s="137">
        <f>SUM(G43:G46)</f>
        <v>71695888.859999999</v>
      </c>
      <c r="H42" s="136">
        <f>SUM(H43:H46)</f>
        <v>67617765.879999995</v>
      </c>
      <c r="I42" s="136">
        <f>SUM(I43:I46)</f>
        <v>0</v>
      </c>
    </row>
    <row r="43" spans="2:9" ht="15" customHeight="1" x14ac:dyDescent="0.2">
      <c r="B43" s="135" t="s">
        <v>54</v>
      </c>
      <c r="C43" s="134"/>
      <c r="D43" s="133">
        <v>16000000</v>
      </c>
      <c r="E43" s="133">
        <v>-4791501.8600000003</v>
      </c>
      <c r="F43" s="132">
        <f>D43+E43</f>
        <v>11208498.140000001</v>
      </c>
      <c r="G43" s="133">
        <v>11208498.140000001</v>
      </c>
      <c r="H43" s="133">
        <v>11208498.140000001</v>
      </c>
      <c r="I43" s="132">
        <f>F43-G43</f>
        <v>0</v>
      </c>
    </row>
    <row r="44" spans="2:9" ht="15" customHeight="1" x14ac:dyDescent="0.2">
      <c r="B44" s="135" t="s">
        <v>53</v>
      </c>
      <c r="C44" s="134"/>
      <c r="D44" s="133">
        <v>0</v>
      </c>
      <c r="E44" s="133">
        <v>0</v>
      </c>
      <c r="F44" s="132">
        <f>D44+E44</f>
        <v>0</v>
      </c>
      <c r="G44" s="133">
        <v>0</v>
      </c>
      <c r="H44" s="133">
        <v>0</v>
      </c>
      <c r="I44" s="132">
        <f>F44-G44</f>
        <v>0</v>
      </c>
    </row>
    <row r="45" spans="2:9" ht="15" customHeight="1" x14ac:dyDescent="0.2">
      <c r="B45" s="135" t="s">
        <v>52</v>
      </c>
      <c r="C45" s="134"/>
      <c r="D45" s="133">
        <v>0</v>
      </c>
      <c r="E45" s="133">
        <v>0</v>
      </c>
      <c r="F45" s="132">
        <f>D45+E45</f>
        <v>0</v>
      </c>
      <c r="G45" s="133">
        <v>0</v>
      </c>
      <c r="H45" s="133">
        <v>0</v>
      </c>
      <c r="I45" s="132">
        <f>F45-G45</f>
        <v>0</v>
      </c>
    </row>
    <row r="46" spans="2:9" ht="15" customHeight="1" x14ac:dyDescent="0.2">
      <c r="B46" s="135" t="s">
        <v>51</v>
      </c>
      <c r="C46" s="134"/>
      <c r="D46" s="133">
        <v>0</v>
      </c>
      <c r="E46" s="133">
        <v>60487390.719999999</v>
      </c>
      <c r="F46" s="132">
        <f>D46+E46</f>
        <v>60487390.719999999</v>
      </c>
      <c r="G46" s="133">
        <v>60487390.719999999</v>
      </c>
      <c r="H46" s="133">
        <v>56409267.740000002</v>
      </c>
      <c r="I46" s="132">
        <f>F46-G46</f>
        <v>0</v>
      </c>
    </row>
    <row r="47" spans="2:9" x14ac:dyDescent="0.2">
      <c r="B47" s="131"/>
      <c r="C47" s="130"/>
      <c r="D47" s="129"/>
      <c r="E47" s="129"/>
      <c r="F47" s="129"/>
      <c r="G47" s="129"/>
      <c r="H47" s="129"/>
      <c r="I47" s="129"/>
    </row>
    <row r="48" spans="2:9" x14ac:dyDescent="0.2">
      <c r="B48" s="128"/>
      <c r="C48" s="127" t="s">
        <v>38</v>
      </c>
      <c r="D48" s="126">
        <f>SUM(D12,D22,D31,D42)</f>
        <v>1410330209.9999995</v>
      </c>
      <c r="E48" s="126">
        <f>SUM(E12,E22,E31,E42)</f>
        <v>424630268.0799998</v>
      </c>
      <c r="F48" s="126">
        <f>SUM(F12,F22,F31,F42)</f>
        <v>1834960478.0799992</v>
      </c>
      <c r="G48" s="126">
        <f>SUM(G12,G22,G31,G42)</f>
        <v>1581372236.47</v>
      </c>
      <c r="H48" s="126">
        <f>SUM(H12,H22,H31,H42)</f>
        <v>1539014813.1699996</v>
      </c>
      <c r="I48" s="126">
        <f>SUM(I12,I22,I31,I42)</f>
        <v>253588241.60999918</v>
      </c>
    </row>
    <row r="49" spans="2:9" x14ac:dyDescent="0.2">
      <c r="B49" s="125" t="s">
        <v>37</v>
      </c>
    </row>
    <row r="50" spans="2:9" x14ac:dyDescent="0.2"/>
    <row r="51" spans="2:9" ht="15" customHeight="1" x14ac:dyDescent="0.2">
      <c r="C51" s="45"/>
      <c r="D51" s="45"/>
      <c r="G51" s="45"/>
      <c r="H51" s="45"/>
      <c r="I51" s="45"/>
    </row>
    <row r="52" spans="2:9" ht="15" customHeight="1" x14ac:dyDescent="0.2">
      <c r="C52" s="46"/>
      <c r="D52" s="46"/>
      <c r="G52" s="46"/>
      <c r="H52" s="46"/>
      <c r="I52" s="46"/>
    </row>
    <row r="53" spans="2:9" ht="15" customHeight="1" x14ac:dyDescent="0.2">
      <c r="C53" s="46"/>
      <c r="D53" s="46"/>
      <c r="G53" s="46"/>
      <c r="H53" s="46"/>
      <c r="I53" s="46"/>
    </row>
    <row r="54" spans="2:9" ht="15" customHeight="1" x14ac:dyDescent="0.2">
      <c r="C54" s="46"/>
      <c r="D54" s="46"/>
      <c r="G54" s="46"/>
      <c r="H54" s="46"/>
      <c r="I54" s="46"/>
    </row>
    <row r="55" spans="2:9" ht="15" customHeight="1" x14ac:dyDescent="0.2">
      <c r="C55" s="46"/>
      <c r="D55" s="46"/>
      <c r="G55" s="46"/>
      <c r="H55" s="46"/>
      <c r="I55" s="46"/>
    </row>
    <row r="56" spans="2:9" ht="30" customHeight="1" x14ac:dyDescent="0.2"/>
  </sheetData>
  <mergeCells count="40">
    <mergeCell ref="B2:I2"/>
    <mergeCell ref="B4:I4"/>
    <mergeCell ref="B5:I5"/>
    <mergeCell ref="B6:I6"/>
    <mergeCell ref="B8:C10"/>
    <mergeCell ref="D8:H8"/>
    <mergeCell ref="I8:I9"/>
    <mergeCell ref="B3:I3"/>
    <mergeCell ref="B13:C13"/>
    <mergeCell ref="B14:C14"/>
    <mergeCell ref="B15:C15"/>
    <mergeCell ref="B16:C16"/>
    <mergeCell ref="B12:C12"/>
    <mergeCell ref="B17:C17"/>
    <mergeCell ref="B18:C18"/>
    <mergeCell ref="B19:C19"/>
    <mergeCell ref="B20:C20"/>
    <mergeCell ref="B23:C23"/>
    <mergeCell ref="B24:C24"/>
    <mergeCell ref="B22:C22"/>
    <mergeCell ref="B25:C25"/>
    <mergeCell ref="B26:C26"/>
    <mergeCell ref="B27:C27"/>
    <mergeCell ref="B28:C28"/>
    <mergeCell ref="B29:C29"/>
    <mergeCell ref="B32:C32"/>
    <mergeCell ref="B31:C31"/>
    <mergeCell ref="B33:C33"/>
    <mergeCell ref="B34:C34"/>
    <mergeCell ref="B35:C35"/>
    <mergeCell ref="B36:C36"/>
    <mergeCell ref="B37:C37"/>
    <mergeCell ref="B38:C38"/>
    <mergeCell ref="B39:C39"/>
    <mergeCell ref="B40:C40"/>
    <mergeCell ref="B43:C43"/>
    <mergeCell ref="B44:C44"/>
    <mergeCell ref="B45:C45"/>
    <mergeCell ref="B46:C46"/>
    <mergeCell ref="B42:C42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zoomScaleSheetLayoutView="90" workbookViewId="0">
      <selection activeCell="E30" sqref="E30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213" t="s">
        <v>33</v>
      </c>
      <c r="C2" s="212"/>
      <c r="D2" s="212"/>
      <c r="E2" s="212"/>
      <c r="F2" s="212"/>
      <c r="G2" s="212"/>
      <c r="H2" s="212"/>
      <c r="I2" s="211"/>
    </row>
    <row r="3" spans="2:9" x14ac:dyDescent="0.25">
      <c r="B3" s="210" t="s">
        <v>35</v>
      </c>
      <c r="C3" s="209"/>
      <c r="D3" s="209"/>
      <c r="E3" s="209"/>
      <c r="F3" s="209"/>
      <c r="G3" s="209"/>
      <c r="H3" s="209"/>
      <c r="I3" s="208"/>
    </row>
    <row r="4" spans="2:9" x14ac:dyDescent="0.25">
      <c r="B4" s="207" t="s">
        <v>50</v>
      </c>
      <c r="C4" s="206"/>
      <c r="D4" s="206"/>
      <c r="E4" s="206"/>
      <c r="F4" s="206"/>
      <c r="G4" s="206"/>
      <c r="H4" s="206"/>
      <c r="I4" s="205"/>
    </row>
    <row r="5" spans="2:9" x14ac:dyDescent="0.25">
      <c r="B5" s="207" t="s">
        <v>90</v>
      </c>
      <c r="C5" s="206"/>
      <c r="D5" s="206"/>
      <c r="E5" s="206"/>
      <c r="F5" s="206"/>
      <c r="G5" s="206"/>
      <c r="H5" s="206"/>
      <c r="I5" s="205"/>
    </row>
    <row r="6" spans="2:9" x14ac:dyDescent="0.25">
      <c r="B6" s="204" t="s">
        <v>34</v>
      </c>
      <c r="C6" s="203"/>
      <c r="D6" s="203"/>
      <c r="E6" s="203"/>
      <c r="F6" s="203"/>
      <c r="G6" s="203"/>
      <c r="H6" s="203"/>
      <c r="I6" s="202"/>
    </row>
    <row r="7" spans="2:9" x14ac:dyDescent="0.25">
      <c r="B7" s="201"/>
      <c r="C7" s="201"/>
      <c r="D7" s="201"/>
      <c r="E7" s="201"/>
      <c r="F7" s="201"/>
      <c r="G7" s="201"/>
      <c r="H7" s="201"/>
      <c r="I7" s="201"/>
    </row>
    <row r="8" spans="2:9" x14ac:dyDescent="0.25">
      <c r="B8" s="200" t="s">
        <v>48</v>
      </c>
      <c r="C8" s="199"/>
      <c r="D8" s="198" t="s">
        <v>89</v>
      </c>
      <c r="E8" s="197"/>
      <c r="F8" s="197"/>
      <c r="G8" s="197"/>
      <c r="H8" s="196"/>
      <c r="I8" s="195" t="s">
        <v>46</v>
      </c>
    </row>
    <row r="9" spans="2:9" ht="27" customHeight="1" x14ac:dyDescent="0.25">
      <c r="B9" s="194"/>
      <c r="C9" s="193"/>
      <c r="D9" s="188" t="s">
        <v>45</v>
      </c>
      <c r="E9" s="192" t="s">
        <v>44</v>
      </c>
      <c r="F9" s="188" t="s">
        <v>6</v>
      </c>
      <c r="G9" s="188" t="s">
        <v>7</v>
      </c>
      <c r="H9" s="188" t="s">
        <v>43</v>
      </c>
      <c r="I9" s="191"/>
    </row>
    <row r="10" spans="2:9" x14ac:dyDescent="0.25">
      <c r="B10" s="190"/>
      <c r="C10" s="189"/>
      <c r="D10" s="188">
        <v>1</v>
      </c>
      <c r="E10" s="188">
        <v>2</v>
      </c>
      <c r="F10" s="188" t="s">
        <v>42</v>
      </c>
      <c r="G10" s="188">
        <v>4</v>
      </c>
      <c r="H10" s="188">
        <v>5</v>
      </c>
      <c r="I10" s="188" t="s">
        <v>41</v>
      </c>
    </row>
    <row r="11" spans="2:9" x14ac:dyDescent="0.25">
      <c r="B11" s="187"/>
      <c r="C11" s="186"/>
      <c r="D11" s="185"/>
      <c r="E11" s="185"/>
      <c r="F11" s="185"/>
      <c r="G11" s="185"/>
      <c r="H11" s="185"/>
      <c r="I11" s="185"/>
    </row>
    <row r="12" spans="2:9" x14ac:dyDescent="0.25">
      <c r="B12" s="182" t="s">
        <v>88</v>
      </c>
      <c r="C12" s="181"/>
      <c r="D12" s="180">
        <v>1180175271.150001</v>
      </c>
      <c r="E12" s="180">
        <v>76615427.299999833</v>
      </c>
      <c r="F12" s="179">
        <f>D12+E12</f>
        <v>1256790698.4500008</v>
      </c>
      <c r="G12" s="180">
        <v>1227783555.4100015</v>
      </c>
      <c r="H12" s="180">
        <v>1189504255.0900016</v>
      </c>
      <c r="I12" s="179">
        <f>F12-G12</f>
        <v>29007143.039999247</v>
      </c>
    </row>
    <row r="13" spans="2:9" x14ac:dyDescent="0.25">
      <c r="B13" s="184"/>
      <c r="C13" s="183"/>
      <c r="D13" s="179"/>
      <c r="E13" s="179"/>
      <c r="F13" s="179"/>
      <c r="G13" s="179"/>
      <c r="H13" s="179"/>
      <c r="I13" s="179"/>
    </row>
    <row r="14" spans="2:9" ht="15" customHeight="1" x14ac:dyDescent="0.25">
      <c r="B14" s="182" t="s">
        <v>87</v>
      </c>
      <c r="C14" s="181"/>
      <c r="D14" s="180">
        <v>198831697.51000002</v>
      </c>
      <c r="E14" s="180">
        <v>294257930.31</v>
      </c>
      <c r="F14" s="179">
        <f>D14+E14</f>
        <v>493089627.82000005</v>
      </c>
      <c r="G14" s="180">
        <v>268508529.25</v>
      </c>
      <c r="H14" s="180">
        <v>268508529.25</v>
      </c>
      <c r="I14" s="179">
        <f>F14-G14</f>
        <v>224581098.57000005</v>
      </c>
    </row>
    <row r="15" spans="2:9" x14ac:dyDescent="0.25">
      <c r="B15" s="184"/>
      <c r="C15" s="183"/>
      <c r="D15" s="179"/>
      <c r="E15" s="179"/>
      <c r="F15" s="179"/>
      <c r="G15" s="179"/>
      <c r="H15" s="179"/>
      <c r="I15" s="179"/>
    </row>
    <row r="16" spans="2:9" ht="23.25" customHeight="1" x14ac:dyDescent="0.25">
      <c r="B16" s="182" t="s">
        <v>86</v>
      </c>
      <c r="C16" s="181"/>
      <c r="D16" s="180">
        <v>16000000</v>
      </c>
      <c r="E16" s="180">
        <v>55695888.859999999</v>
      </c>
      <c r="F16" s="179">
        <f>D16+E16</f>
        <v>71695888.859999999</v>
      </c>
      <c r="G16" s="180">
        <v>71695888.860000014</v>
      </c>
      <c r="H16" s="180">
        <v>67617765.88000001</v>
      </c>
      <c r="I16" s="179">
        <f>F16-G16</f>
        <v>0</v>
      </c>
    </row>
    <row r="17" spans="2:9" x14ac:dyDescent="0.25">
      <c r="B17" s="184"/>
      <c r="C17" s="183"/>
      <c r="D17" s="179"/>
      <c r="E17" s="179"/>
      <c r="F17" s="179"/>
      <c r="G17" s="179"/>
      <c r="H17" s="179"/>
      <c r="I17" s="179"/>
    </row>
    <row r="18" spans="2:9" ht="23.25" customHeight="1" x14ac:dyDescent="0.25">
      <c r="B18" s="182" t="s">
        <v>85</v>
      </c>
      <c r="C18" s="181"/>
      <c r="D18" s="180">
        <v>15323241.34</v>
      </c>
      <c r="E18" s="180">
        <v>-1938978.39</v>
      </c>
      <c r="F18" s="179">
        <f>D18+E18</f>
        <v>13384262.949999999</v>
      </c>
      <c r="G18" s="180">
        <v>13384262.949999999</v>
      </c>
      <c r="H18" s="180">
        <v>13384262.949999999</v>
      </c>
      <c r="I18" s="179">
        <f>F18-G18</f>
        <v>0</v>
      </c>
    </row>
    <row r="19" spans="2:9" x14ac:dyDescent="0.25">
      <c r="B19" s="184"/>
      <c r="C19" s="183"/>
      <c r="D19" s="179"/>
      <c r="E19" s="179"/>
      <c r="F19" s="179"/>
      <c r="G19" s="179"/>
      <c r="H19" s="179"/>
      <c r="I19" s="179"/>
    </row>
    <row r="20" spans="2:9" ht="23.25" customHeight="1" x14ac:dyDescent="0.25">
      <c r="B20" s="182" t="s">
        <v>84</v>
      </c>
      <c r="C20" s="181"/>
      <c r="D20" s="180">
        <v>0</v>
      </c>
      <c r="E20" s="180">
        <v>0</v>
      </c>
      <c r="F20" s="179">
        <f>D20+E20</f>
        <v>0</v>
      </c>
      <c r="G20" s="180">
        <v>0</v>
      </c>
      <c r="H20" s="180">
        <v>0</v>
      </c>
      <c r="I20" s="179">
        <f>F20-G20</f>
        <v>0</v>
      </c>
    </row>
    <row r="21" spans="2:9" x14ac:dyDescent="0.25">
      <c r="B21" s="177"/>
      <c r="C21" s="176"/>
      <c r="D21" s="178"/>
      <c r="E21" s="178"/>
      <c r="F21" s="178"/>
      <c r="G21" s="178"/>
      <c r="H21" s="178"/>
      <c r="I21" s="178"/>
    </row>
    <row r="22" spans="2:9" x14ac:dyDescent="0.25">
      <c r="B22" s="177"/>
      <c r="C22" s="176" t="s">
        <v>38</v>
      </c>
      <c r="D22" s="175">
        <f>SUM(D11:D21)</f>
        <v>1410330210.000001</v>
      </c>
      <c r="E22" s="175">
        <f>SUM(E11:E21)</f>
        <v>424630268.07999986</v>
      </c>
      <c r="F22" s="175">
        <f>SUM(F11:F21)</f>
        <v>1834960478.0800009</v>
      </c>
      <c r="G22" s="175">
        <f>SUM(G11:G21)</f>
        <v>1581372236.4700015</v>
      </c>
      <c r="H22" s="175">
        <f>SUM(H11:H21)</f>
        <v>1539014813.1700017</v>
      </c>
      <c r="I22" s="175">
        <f>SUM(I11:I21)</f>
        <v>253588241.6099993</v>
      </c>
    </row>
    <row r="23" spans="2:9" x14ac:dyDescent="0.25">
      <c r="B23" s="125" t="s">
        <v>37</v>
      </c>
    </row>
    <row r="24" spans="2:9" x14ac:dyDescent="0.25"/>
    <row r="25" spans="2:9" x14ac:dyDescent="0.25"/>
    <row r="26" spans="2:9" x14ac:dyDescent="0.25"/>
    <row r="27" spans="2:9" x14ac:dyDescent="0.25"/>
    <row r="28" spans="2:9" ht="15" customHeight="1" x14ac:dyDescent="0.25">
      <c r="C28" s="45"/>
      <c r="D28" s="45"/>
      <c r="E28" s="45"/>
      <c r="G28" s="45"/>
      <c r="H28" s="45"/>
      <c r="I28" s="45"/>
    </row>
    <row r="29" spans="2:9" ht="15" customHeight="1" x14ac:dyDescent="0.25">
      <c r="C29" s="46"/>
      <c r="D29" s="46"/>
      <c r="E29" s="46"/>
      <c r="G29" s="46"/>
      <c r="H29" s="46"/>
      <c r="I29" s="46"/>
    </row>
    <row r="30" spans="2:9" ht="15" customHeight="1" x14ac:dyDescent="0.25">
      <c r="C30" s="46"/>
      <c r="D30" s="46"/>
      <c r="E30" s="46"/>
      <c r="G30" s="46"/>
      <c r="H30" s="46"/>
      <c r="I30" s="46"/>
    </row>
    <row r="31" spans="2:9" ht="15" customHeight="1" x14ac:dyDescent="0.25">
      <c r="C31" s="46"/>
      <c r="D31" s="46"/>
      <c r="E31" s="46"/>
      <c r="G31" s="46"/>
      <c r="H31" s="46"/>
      <c r="I31" s="46"/>
    </row>
    <row r="32" spans="2:9" ht="15" customHeight="1" x14ac:dyDescent="0.25">
      <c r="C32" s="46"/>
      <c r="D32" s="46"/>
      <c r="E32" s="46"/>
      <c r="G32" s="46"/>
      <c r="H32" s="46"/>
      <c r="I32" s="46"/>
    </row>
    <row r="33" spans="3:9" ht="15" customHeight="1" x14ac:dyDescent="0.25">
      <c r="C33" s="46"/>
      <c r="D33" s="46"/>
      <c r="E33" s="46"/>
      <c r="G33" s="46"/>
      <c r="H33" s="46"/>
      <c r="I33" s="46"/>
    </row>
    <row r="34" spans="3:9" ht="15" customHeight="1" x14ac:dyDescent="0.25">
      <c r="C34" s="46"/>
      <c r="D34" s="46"/>
      <c r="E34" s="46"/>
      <c r="G34" s="46"/>
      <c r="H34" s="46"/>
      <c r="I34" s="46"/>
    </row>
    <row r="35" spans="3:9" ht="30" customHeight="1" x14ac:dyDescent="0.25"/>
  </sheetData>
  <mergeCells count="13">
    <mergeCell ref="B12:C12"/>
    <mergeCell ref="B14:C14"/>
    <mergeCell ref="B16:C16"/>
    <mergeCell ref="B8:C10"/>
    <mergeCell ref="B20:C20"/>
    <mergeCell ref="B18:C18"/>
    <mergeCell ref="D8:H8"/>
    <mergeCell ref="I8:I9"/>
    <mergeCell ref="B2:I2"/>
    <mergeCell ref="B4:I4"/>
    <mergeCell ref="B5:I5"/>
    <mergeCell ref="B6:I6"/>
    <mergeCell ref="B3:I3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tabSelected="1" zoomScale="90" zoomScaleNormal="90" zoomScaleSheetLayoutView="80" workbookViewId="0">
      <selection activeCell="C56" sqref="C56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53" t="s">
        <v>33</v>
      </c>
      <c r="C3" s="54"/>
      <c r="D3" s="54"/>
      <c r="E3" s="54"/>
      <c r="F3" s="54"/>
      <c r="G3" s="54"/>
      <c r="H3" s="54"/>
      <c r="I3" s="55"/>
    </row>
    <row r="4" spans="2:9" x14ac:dyDescent="0.25">
      <c r="B4" s="56" t="s">
        <v>35</v>
      </c>
      <c r="C4" s="57"/>
      <c r="D4" s="57"/>
      <c r="E4" s="57"/>
      <c r="F4" s="57"/>
      <c r="G4" s="57"/>
      <c r="H4" s="57"/>
      <c r="I4" s="58"/>
    </row>
    <row r="5" spans="2:9" x14ac:dyDescent="0.25">
      <c r="B5" s="59" t="s">
        <v>50</v>
      </c>
      <c r="C5" s="60"/>
      <c r="D5" s="60"/>
      <c r="E5" s="60"/>
      <c r="F5" s="60"/>
      <c r="G5" s="60"/>
      <c r="H5" s="60"/>
      <c r="I5" s="61"/>
    </row>
    <row r="6" spans="2:9" x14ac:dyDescent="0.25">
      <c r="B6" s="59" t="s">
        <v>161</v>
      </c>
      <c r="C6" s="60"/>
      <c r="D6" s="60"/>
      <c r="E6" s="60"/>
      <c r="F6" s="60"/>
      <c r="G6" s="60"/>
      <c r="H6" s="60"/>
      <c r="I6" s="61"/>
    </row>
    <row r="7" spans="2:9" x14ac:dyDescent="0.25">
      <c r="B7" s="62" t="s">
        <v>34</v>
      </c>
      <c r="C7" s="63"/>
      <c r="D7" s="63"/>
      <c r="E7" s="63"/>
      <c r="F7" s="63"/>
      <c r="G7" s="63"/>
      <c r="H7" s="63"/>
      <c r="I7" s="64"/>
    </row>
    <row r="8" spans="2:9" x14ac:dyDescent="0.25">
      <c r="B8" s="2"/>
      <c r="C8" s="2"/>
      <c r="D8" s="2"/>
      <c r="E8" s="2"/>
      <c r="F8" s="2"/>
      <c r="G8" s="2"/>
      <c r="H8" s="2"/>
      <c r="I8" s="2"/>
    </row>
    <row r="9" spans="2:9" x14ac:dyDescent="0.25">
      <c r="B9" s="236" t="s">
        <v>48</v>
      </c>
      <c r="C9" s="235"/>
      <c r="D9" s="71" t="s">
        <v>47</v>
      </c>
      <c r="E9" s="72"/>
      <c r="F9" s="72"/>
      <c r="G9" s="72"/>
      <c r="H9" s="73"/>
      <c r="I9" s="74" t="s">
        <v>46</v>
      </c>
    </row>
    <row r="10" spans="2:9" ht="24.75" x14ac:dyDescent="0.25">
      <c r="B10" s="234"/>
      <c r="C10" s="233"/>
      <c r="D10" s="37" t="s">
        <v>45</v>
      </c>
      <c r="E10" s="36" t="s">
        <v>44</v>
      </c>
      <c r="F10" s="37" t="s">
        <v>6</v>
      </c>
      <c r="G10" s="37" t="s">
        <v>7</v>
      </c>
      <c r="H10" s="37" t="s">
        <v>43</v>
      </c>
      <c r="I10" s="74"/>
    </row>
    <row r="11" spans="2:9" x14ac:dyDescent="0.25">
      <c r="B11" s="232"/>
      <c r="C11" s="231"/>
      <c r="D11" s="35">
        <v>1</v>
      </c>
      <c r="E11" s="35">
        <v>2</v>
      </c>
      <c r="F11" s="35" t="s">
        <v>42</v>
      </c>
      <c r="G11" s="35">
        <v>4</v>
      </c>
      <c r="H11" s="35">
        <v>5</v>
      </c>
      <c r="I11" s="35" t="s">
        <v>41</v>
      </c>
    </row>
    <row r="12" spans="2:9" x14ac:dyDescent="0.25">
      <c r="B12" s="230" t="s">
        <v>160</v>
      </c>
      <c r="C12" s="229"/>
      <c r="D12" s="228">
        <f>SUM(D13:D19)</f>
        <v>529989975.23999995</v>
      </c>
      <c r="E12" s="228">
        <f>SUM(E13:E19)</f>
        <v>-22214830.810000006</v>
      </c>
      <c r="F12" s="228">
        <f>SUM(F13:F19)</f>
        <v>507775144.43000007</v>
      </c>
      <c r="G12" s="228">
        <f>SUM(G13:G19)</f>
        <v>507775144.42999983</v>
      </c>
      <c r="H12" s="228">
        <f>SUM(H13:H19)</f>
        <v>504191811.09999985</v>
      </c>
      <c r="I12" s="228">
        <f>SUM(I13:I19)</f>
        <v>0</v>
      </c>
    </row>
    <row r="13" spans="2:9" x14ac:dyDescent="0.25">
      <c r="B13" s="220"/>
      <c r="C13" s="219" t="s">
        <v>159</v>
      </c>
      <c r="D13" s="222">
        <v>336894204.24000001</v>
      </c>
      <c r="E13" s="222">
        <v>-18439873.450000003</v>
      </c>
      <c r="F13" s="221">
        <f>D13+E13</f>
        <v>318454330.79000002</v>
      </c>
      <c r="G13" s="222">
        <v>318454330.7899999</v>
      </c>
      <c r="H13" s="222">
        <v>318454330.7899999</v>
      </c>
      <c r="I13" s="221">
        <f>F13-G13</f>
        <v>0</v>
      </c>
    </row>
    <row r="14" spans="2:9" x14ac:dyDescent="0.25">
      <c r="B14" s="220"/>
      <c r="C14" s="219" t="s">
        <v>158</v>
      </c>
      <c r="D14" s="222">
        <v>0</v>
      </c>
      <c r="E14" s="222">
        <v>0</v>
      </c>
      <c r="F14" s="221">
        <f>D14+E14</f>
        <v>0</v>
      </c>
      <c r="G14" s="222">
        <v>0</v>
      </c>
      <c r="H14" s="222">
        <v>0</v>
      </c>
      <c r="I14" s="221">
        <f>F14-G14</f>
        <v>0</v>
      </c>
    </row>
    <row r="15" spans="2:9" x14ac:dyDescent="0.25">
      <c r="B15" s="220"/>
      <c r="C15" s="219" t="s">
        <v>157</v>
      </c>
      <c r="D15" s="222">
        <v>93390947.690000013</v>
      </c>
      <c r="E15" s="222">
        <v>-3439283.8000000007</v>
      </c>
      <c r="F15" s="221">
        <f>D15+E15</f>
        <v>89951663.890000015</v>
      </c>
      <c r="G15" s="222">
        <v>89951663.889999941</v>
      </c>
      <c r="H15" s="222">
        <v>89951663.889999941</v>
      </c>
      <c r="I15" s="221">
        <f>F15-G15</f>
        <v>0</v>
      </c>
    </row>
    <row r="16" spans="2:9" x14ac:dyDescent="0.25">
      <c r="B16" s="220"/>
      <c r="C16" s="219" t="s">
        <v>156</v>
      </c>
      <c r="D16" s="222">
        <v>45900000</v>
      </c>
      <c r="E16" s="222">
        <v>317935.570000001</v>
      </c>
      <c r="F16" s="221">
        <f>D16+E16</f>
        <v>46217935.57</v>
      </c>
      <c r="G16" s="222">
        <v>46217935.57</v>
      </c>
      <c r="H16" s="222">
        <v>42634602.239999995</v>
      </c>
      <c r="I16" s="221">
        <f>F16-G16</f>
        <v>0</v>
      </c>
    </row>
    <row r="17" spans="2:9" x14ac:dyDescent="0.25">
      <c r="B17" s="220"/>
      <c r="C17" s="219" t="s">
        <v>155</v>
      </c>
      <c r="D17" s="222">
        <v>43679728.219999999</v>
      </c>
      <c r="E17" s="222">
        <v>3023275.4699999997</v>
      </c>
      <c r="F17" s="221">
        <f>D17+E17</f>
        <v>46703003.689999998</v>
      </c>
      <c r="G17" s="222">
        <v>46703003.690000013</v>
      </c>
      <c r="H17" s="222">
        <v>46703003.690000013</v>
      </c>
      <c r="I17" s="221">
        <f>F17-G17</f>
        <v>0</v>
      </c>
    </row>
    <row r="18" spans="2:9" x14ac:dyDescent="0.25">
      <c r="B18" s="220"/>
      <c r="C18" s="219" t="s">
        <v>154</v>
      </c>
      <c r="D18" s="222">
        <v>3702202.39</v>
      </c>
      <c r="E18" s="222">
        <v>-3702202.39</v>
      </c>
      <c r="F18" s="221">
        <f>D18+E18</f>
        <v>0</v>
      </c>
      <c r="G18" s="222">
        <v>0</v>
      </c>
      <c r="H18" s="222">
        <v>0</v>
      </c>
      <c r="I18" s="221">
        <f>F18-G18</f>
        <v>0</v>
      </c>
    </row>
    <row r="19" spans="2:9" x14ac:dyDescent="0.25">
      <c r="B19" s="220"/>
      <c r="C19" s="219" t="s">
        <v>153</v>
      </c>
      <c r="D19" s="222">
        <v>6422892.6999999993</v>
      </c>
      <c r="E19" s="222">
        <v>25317.789999999979</v>
      </c>
      <c r="F19" s="221">
        <f>D19+E19</f>
        <v>6448210.4899999993</v>
      </c>
      <c r="G19" s="222">
        <v>6448210.4900000002</v>
      </c>
      <c r="H19" s="222">
        <v>6448210.4900000002</v>
      </c>
      <c r="I19" s="221">
        <f>F19-G19</f>
        <v>0</v>
      </c>
    </row>
    <row r="20" spans="2:9" x14ac:dyDescent="0.25">
      <c r="B20" s="225" t="s">
        <v>152</v>
      </c>
      <c r="C20" s="224"/>
      <c r="D20" s="223">
        <f>SUM(D21:D29)</f>
        <v>120761034.19999999</v>
      </c>
      <c r="E20" s="223">
        <f>SUM(E21:E29)</f>
        <v>-6644664.3099999987</v>
      </c>
      <c r="F20" s="223">
        <f>SUM(F21:F29)</f>
        <v>114116369.88999999</v>
      </c>
      <c r="G20" s="223">
        <f>SUM(G21:G29)</f>
        <v>113896986.16999999</v>
      </c>
      <c r="H20" s="223">
        <f>SUM(H21:H29)</f>
        <v>109997677.38</v>
      </c>
      <c r="I20" s="223">
        <f>SUM(I21:I29)</f>
        <v>219383.71999997552</v>
      </c>
    </row>
    <row r="21" spans="2:9" x14ac:dyDescent="0.25">
      <c r="B21" s="220"/>
      <c r="C21" s="219" t="s">
        <v>151</v>
      </c>
      <c r="D21" s="222">
        <v>9313042.8800000008</v>
      </c>
      <c r="E21" s="222">
        <v>-1408092.3000000005</v>
      </c>
      <c r="F21" s="221">
        <f>D21+E21</f>
        <v>7904950.5800000001</v>
      </c>
      <c r="G21" s="222">
        <v>7904950.580000001</v>
      </c>
      <c r="H21" s="222">
        <v>7149394.7900000019</v>
      </c>
      <c r="I21" s="221">
        <f>F21-G21</f>
        <v>0</v>
      </c>
    </row>
    <row r="22" spans="2:9" x14ac:dyDescent="0.25">
      <c r="B22" s="220"/>
      <c r="C22" s="219" t="s">
        <v>150</v>
      </c>
      <c r="D22" s="222">
        <v>1042338.23</v>
      </c>
      <c r="E22" s="222">
        <v>-41947.650000000016</v>
      </c>
      <c r="F22" s="221">
        <f>D22+E22</f>
        <v>1000390.58</v>
      </c>
      <c r="G22" s="222">
        <v>1000390.5800000001</v>
      </c>
      <c r="H22" s="222">
        <v>948437.58000000007</v>
      </c>
      <c r="I22" s="221">
        <f>F22-G22</f>
        <v>0</v>
      </c>
    </row>
    <row r="23" spans="2:9" x14ac:dyDescent="0.25">
      <c r="B23" s="220"/>
      <c r="C23" s="219" t="s">
        <v>149</v>
      </c>
      <c r="D23" s="222">
        <v>637116.69999999995</v>
      </c>
      <c r="E23" s="222">
        <v>-268702.55999999988</v>
      </c>
      <c r="F23" s="221">
        <f>D23+E23</f>
        <v>368414.14000000007</v>
      </c>
      <c r="G23" s="222">
        <v>368414.14</v>
      </c>
      <c r="H23" s="222">
        <v>368414.14</v>
      </c>
      <c r="I23" s="221">
        <f>F23-G23</f>
        <v>0</v>
      </c>
    </row>
    <row r="24" spans="2:9" x14ac:dyDescent="0.25">
      <c r="B24" s="220"/>
      <c r="C24" s="219" t="s">
        <v>148</v>
      </c>
      <c r="D24" s="222">
        <v>42550592.139999986</v>
      </c>
      <c r="E24" s="222">
        <v>-23335935</v>
      </c>
      <c r="F24" s="221">
        <f>D24+E24</f>
        <v>19214657.139999986</v>
      </c>
      <c r="G24" s="222">
        <v>19214657.13000001</v>
      </c>
      <c r="H24" s="222">
        <v>19214657.13000001</v>
      </c>
      <c r="I24" s="221">
        <f>F24-G24</f>
        <v>9.9999755620956421E-3</v>
      </c>
    </row>
    <row r="25" spans="2:9" x14ac:dyDescent="0.25">
      <c r="B25" s="220"/>
      <c r="C25" s="219" t="s">
        <v>147</v>
      </c>
      <c r="D25" s="222">
        <v>5499785.3400000008</v>
      </c>
      <c r="E25" s="222">
        <v>-2347531.2700000009</v>
      </c>
      <c r="F25" s="221">
        <f>D25+E25</f>
        <v>3152254.07</v>
      </c>
      <c r="G25" s="222">
        <v>2932870.36</v>
      </c>
      <c r="H25" s="222">
        <v>2932870.36</v>
      </c>
      <c r="I25" s="221">
        <f>F25-G25</f>
        <v>219383.70999999996</v>
      </c>
    </row>
    <row r="26" spans="2:9" x14ac:dyDescent="0.25">
      <c r="B26" s="220"/>
      <c r="C26" s="219" t="s">
        <v>146</v>
      </c>
      <c r="D26" s="222">
        <v>48149702.419999987</v>
      </c>
      <c r="E26" s="222">
        <v>-5997117.7699999996</v>
      </c>
      <c r="F26" s="221">
        <f>D26+E26</f>
        <v>42152584.649999991</v>
      </c>
      <c r="G26" s="222">
        <v>42152584.649999991</v>
      </c>
      <c r="H26" s="222">
        <v>42152584.649999991</v>
      </c>
      <c r="I26" s="221">
        <f>F26-G26</f>
        <v>0</v>
      </c>
    </row>
    <row r="27" spans="2:9" x14ac:dyDescent="0.25">
      <c r="B27" s="220"/>
      <c r="C27" s="219" t="s">
        <v>145</v>
      </c>
      <c r="D27" s="222">
        <v>5048384.1500000004</v>
      </c>
      <c r="E27" s="222">
        <v>6100462.5099999998</v>
      </c>
      <c r="F27" s="221">
        <f>D27+E27</f>
        <v>11148846.66</v>
      </c>
      <c r="G27" s="222">
        <v>11148846.660000002</v>
      </c>
      <c r="H27" s="222">
        <v>11148846.660000002</v>
      </c>
      <c r="I27" s="221">
        <f>F27-G27</f>
        <v>0</v>
      </c>
    </row>
    <row r="28" spans="2:9" x14ac:dyDescent="0.25">
      <c r="B28" s="220"/>
      <c r="C28" s="219" t="s">
        <v>144</v>
      </c>
      <c r="D28" s="222">
        <v>0</v>
      </c>
      <c r="E28" s="222">
        <v>1208416.2</v>
      </c>
      <c r="F28" s="221">
        <f>D28+E28</f>
        <v>1208416.2</v>
      </c>
      <c r="G28" s="222">
        <v>1208416.2</v>
      </c>
      <c r="H28" s="222">
        <v>1208416.2</v>
      </c>
      <c r="I28" s="221">
        <f>F28-G28</f>
        <v>0</v>
      </c>
    </row>
    <row r="29" spans="2:9" x14ac:dyDescent="0.25">
      <c r="B29" s="220"/>
      <c r="C29" s="219" t="s">
        <v>143</v>
      </c>
      <c r="D29" s="222">
        <v>8520072.3400000017</v>
      </c>
      <c r="E29" s="222">
        <v>19445783.530000001</v>
      </c>
      <c r="F29" s="221">
        <f>D29+E29</f>
        <v>27965855.870000005</v>
      </c>
      <c r="G29" s="222">
        <v>27965855.869999997</v>
      </c>
      <c r="H29" s="222">
        <v>24874055.869999997</v>
      </c>
      <c r="I29" s="221">
        <f>F29-G29</f>
        <v>0</v>
      </c>
    </row>
    <row r="30" spans="2:9" x14ac:dyDescent="0.25">
      <c r="B30" s="225" t="s">
        <v>142</v>
      </c>
      <c r="C30" s="224"/>
      <c r="D30" s="223">
        <f>SUM(D31:D39)</f>
        <v>420510283.60000008</v>
      </c>
      <c r="E30" s="223">
        <f>SUM(E31:E39)</f>
        <v>74062049.159999982</v>
      </c>
      <c r="F30" s="223">
        <f>SUM(F31:F39)</f>
        <v>494572332.76000011</v>
      </c>
      <c r="G30" s="223">
        <f>SUM(G31:G39)</f>
        <v>478784573.43000007</v>
      </c>
      <c r="H30" s="223">
        <f>SUM(H31:H39)</f>
        <v>448136415.22999996</v>
      </c>
      <c r="I30" s="223">
        <f>SUM(I31:I39)</f>
        <v>15787759.330000103</v>
      </c>
    </row>
    <row r="31" spans="2:9" x14ac:dyDescent="0.25">
      <c r="B31" s="220"/>
      <c r="C31" s="219" t="s">
        <v>141</v>
      </c>
      <c r="D31" s="222">
        <v>38337376.010000005</v>
      </c>
      <c r="E31" s="222">
        <v>-2892947.8600000017</v>
      </c>
      <c r="F31" s="221">
        <f>D31+E31</f>
        <v>35444428.150000006</v>
      </c>
      <c r="G31" s="222">
        <v>35444428.150000006</v>
      </c>
      <c r="H31" s="222">
        <v>34851675.930000022</v>
      </c>
      <c r="I31" s="221">
        <f>F31-G31</f>
        <v>0</v>
      </c>
    </row>
    <row r="32" spans="2:9" x14ac:dyDescent="0.25">
      <c r="B32" s="220"/>
      <c r="C32" s="219" t="s">
        <v>140</v>
      </c>
      <c r="D32" s="222">
        <v>87343519.149999991</v>
      </c>
      <c r="E32" s="222">
        <v>-16164148.870000001</v>
      </c>
      <c r="F32" s="221">
        <f>D32+E32</f>
        <v>71179370.279999986</v>
      </c>
      <c r="G32" s="222">
        <v>71179370.280000016</v>
      </c>
      <c r="H32" s="222">
        <v>70970570.280000016</v>
      </c>
      <c r="I32" s="221">
        <f>F32-G32</f>
        <v>0</v>
      </c>
    </row>
    <row r="33" spans="2:9" x14ac:dyDescent="0.25">
      <c r="B33" s="220"/>
      <c r="C33" s="219" t="s">
        <v>139</v>
      </c>
      <c r="D33" s="222">
        <v>121236009.86000006</v>
      </c>
      <c r="E33" s="222">
        <v>79319720.75</v>
      </c>
      <c r="F33" s="221">
        <f>D33+E33</f>
        <v>200555730.61000007</v>
      </c>
      <c r="G33" s="222">
        <v>192573991.45000002</v>
      </c>
      <c r="H33" s="222">
        <v>181556131.28999996</v>
      </c>
      <c r="I33" s="221">
        <f>F33-G33</f>
        <v>7981739.160000056</v>
      </c>
    </row>
    <row r="34" spans="2:9" x14ac:dyDescent="0.25">
      <c r="B34" s="220"/>
      <c r="C34" s="219" t="s">
        <v>138</v>
      </c>
      <c r="D34" s="222">
        <v>22519876.079999998</v>
      </c>
      <c r="E34" s="222">
        <v>-624581.16999999993</v>
      </c>
      <c r="F34" s="221">
        <f>D34+E34</f>
        <v>21895294.909999996</v>
      </c>
      <c r="G34" s="222">
        <v>21830902.740000002</v>
      </c>
      <c r="H34" s="222">
        <v>21107062.740000002</v>
      </c>
      <c r="I34" s="221">
        <f>F34-G34</f>
        <v>64392.169999994338</v>
      </c>
    </row>
    <row r="35" spans="2:9" x14ac:dyDescent="0.25">
      <c r="B35" s="220"/>
      <c r="C35" s="219" t="s">
        <v>137</v>
      </c>
      <c r="D35" s="222">
        <v>90533264.960000053</v>
      </c>
      <c r="E35" s="222">
        <v>8482310.959999999</v>
      </c>
      <c r="F35" s="221">
        <f>D35+E35</f>
        <v>99015575.920000046</v>
      </c>
      <c r="G35" s="222">
        <v>98274274.919999972</v>
      </c>
      <c r="H35" s="222">
        <v>94700534.219999969</v>
      </c>
      <c r="I35" s="221">
        <f>F35-G35</f>
        <v>741301.00000007451</v>
      </c>
    </row>
    <row r="36" spans="2:9" x14ac:dyDescent="0.25">
      <c r="B36" s="220"/>
      <c r="C36" s="219" t="s">
        <v>136</v>
      </c>
      <c r="D36" s="222">
        <v>12120000</v>
      </c>
      <c r="E36" s="222">
        <v>14828208.399999999</v>
      </c>
      <c r="F36" s="221">
        <f>D36+E36</f>
        <v>26948208.399999999</v>
      </c>
      <c r="G36" s="222">
        <v>19948208.399999999</v>
      </c>
      <c r="H36" s="222">
        <v>17721468.529999997</v>
      </c>
      <c r="I36" s="221">
        <f>F36-G36</f>
        <v>7000000</v>
      </c>
    </row>
    <row r="37" spans="2:9" x14ac:dyDescent="0.25">
      <c r="B37" s="220"/>
      <c r="C37" s="219" t="s">
        <v>135</v>
      </c>
      <c r="D37" s="222">
        <v>1364636.2000000002</v>
      </c>
      <c r="E37" s="222">
        <v>-1203971.9100000004</v>
      </c>
      <c r="F37" s="221">
        <f>D37+E37</f>
        <v>160664.2899999998</v>
      </c>
      <c r="G37" s="222">
        <v>160664.29</v>
      </c>
      <c r="H37" s="222">
        <v>160664.29</v>
      </c>
      <c r="I37" s="221">
        <f>F37-G37</f>
        <v>0</v>
      </c>
    </row>
    <row r="38" spans="2:9" x14ac:dyDescent="0.25">
      <c r="B38" s="220"/>
      <c r="C38" s="219" t="s">
        <v>134</v>
      </c>
      <c r="D38" s="222">
        <v>19367705.359999999</v>
      </c>
      <c r="E38" s="222">
        <v>-15203777.560000001</v>
      </c>
      <c r="F38" s="221">
        <f>D38+E38</f>
        <v>4163927.7999999989</v>
      </c>
      <c r="G38" s="222">
        <v>4163927.7999999993</v>
      </c>
      <c r="H38" s="222">
        <v>4163927.7999999993</v>
      </c>
      <c r="I38" s="221">
        <f>F38-G38</f>
        <v>0</v>
      </c>
    </row>
    <row r="39" spans="2:9" x14ac:dyDescent="0.25">
      <c r="B39" s="220"/>
      <c r="C39" s="219" t="s">
        <v>133</v>
      </c>
      <c r="D39" s="222">
        <v>27687895.979999993</v>
      </c>
      <c r="E39" s="222">
        <v>7521236.4199999999</v>
      </c>
      <c r="F39" s="221">
        <f>D39+E39</f>
        <v>35209132.399999991</v>
      </c>
      <c r="G39" s="222">
        <v>35208805.400000013</v>
      </c>
      <c r="H39" s="222">
        <v>22904380.150000002</v>
      </c>
      <c r="I39" s="221">
        <f>F39-G39</f>
        <v>326.99999997764826</v>
      </c>
    </row>
    <row r="40" spans="2:9" x14ac:dyDescent="0.25">
      <c r="B40" s="225" t="s">
        <v>132</v>
      </c>
      <c r="C40" s="224"/>
      <c r="D40" s="223">
        <f>SUM(D41:D49)</f>
        <v>124237219.45</v>
      </c>
      <c r="E40" s="223">
        <f>SUM(E41:E49)</f>
        <v>30613999.599999994</v>
      </c>
      <c r="F40" s="223">
        <f>SUM(F41:F49)</f>
        <v>154851219.04999998</v>
      </c>
      <c r="G40" s="223">
        <f>SUM(G41:G49)</f>
        <v>141851219.04999998</v>
      </c>
      <c r="H40" s="223">
        <f>SUM(H41:H49)</f>
        <v>141702719.04999998</v>
      </c>
      <c r="I40" s="223">
        <f>SUM(I41:I49)</f>
        <v>12999999.999999989</v>
      </c>
    </row>
    <row r="41" spans="2:9" x14ac:dyDescent="0.25">
      <c r="B41" s="220"/>
      <c r="C41" s="219" t="s">
        <v>131</v>
      </c>
      <c r="D41" s="222">
        <v>43517978.109999999</v>
      </c>
      <c r="E41" s="222">
        <v>1500000</v>
      </c>
      <c r="F41" s="221">
        <f>D41+E41</f>
        <v>45017978.109999999</v>
      </c>
      <c r="G41" s="222">
        <v>45017978.109999999</v>
      </c>
      <c r="H41" s="222">
        <v>45017978.109999999</v>
      </c>
      <c r="I41" s="221">
        <f>F41-G41</f>
        <v>0</v>
      </c>
    </row>
    <row r="42" spans="2:9" x14ac:dyDescent="0.25">
      <c r="B42" s="220"/>
      <c r="C42" s="219" t="s">
        <v>130</v>
      </c>
      <c r="D42" s="222">
        <v>0</v>
      </c>
      <c r="E42" s="222">
        <v>0</v>
      </c>
      <c r="F42" s="221">
        <f>D42+E42</f>
        <v>0</v>
      </c>
      <c r="G42" s="222">
        <v>0</v>
      </c>
      <c r="H42" s="222">
        <v>0</v>
      </c>
      <c r="I42" s="221">
        <f>F42-G42</f>
        <v>0</v>
      </c>
    </row>
    <row r="43" spans="2:9" x14ac:dyDescent="0.25">
      <c r="B43" s="220"/>
      <c r="C43" s="219" t="s">
        <v>129</v>
      </c>
      <c r="D43" s="222">
        <v>8578000</v>
      </c>
      <c r="E43" s="222">
        <v>17337432.759999998</v>
      </c>
      <c r="F43" s="221">
        <f>D43+E43</f>
        <v>25915432.759999998</v>
      </c>
      <c r="G43" s="222">
        <v>22915432.760000002</v>
      </c>
      <c r="H43" s="222">
        <v>22766932.760000002</v>
      </c>
      <c r="I43" s="221">
        <f>F43-G43</f>
        <v>2999999.9999999963</v>
      </c>
    </row>
    <row r="44" spans="2:9" x14ac:dyDescent="0.25">
      <c r="B44" s="220"/>
      <c r="C44" s="219" t="s">
        <v>128</v>
      </c>
      <c r="D44" s="222">
        <v>56818000</v>
      </c>
      <c r="E44" s="222">
        <v>13215545.229999997</v>
      </c>
      <c r="F44" s="221">
        <f>D44+E44</f>
        <v>70033545.229999989</v>
      </c>
      <c r="G44" s="222">
        <v>60033545.229999997</v>
      </c>
      <c r="H44" s="222">
        <v>60033545.229999997</v>
      </c>
      <c r="I44" s="221">
        <f>F44-G44</f>
        <v>9999999.9999999925</v>
      </c>
    </row>
    <row r="45" spans="2:9" x14ac:dyDescent="0.25">
      <c r="B45" s="220"/>
      <c r="C45" s="219" t="s">
        <v>85</v>
      </c>
      <c r="D45" s="222">
        <v>15323241.34</v>
      </c>
      <c r="E45" s="222">
        <v>-1938978.39</v>
      </c>
      <c r="F45" s="221">
        <f>D45+E45</f>
        <v>13384262.949999999</v>
      </c>
      <c r="G45" s="222">
        <v>13384262.949999999</v>
      </c>
      <c r="H45" s="222">
        <v>13384262.949999999</v>
      </c>
      <c r="I45" s="221">
        <f>F45-G45</f>
        <v>0</v>
      </c>
    </row>
    <row r="46" spans="2:9" x14ac:dyDescent="0.25">
      <c r="B46" s="220"/>
      <c r="C46" s="219" t="s">
        <v>127</v>
      </c>
      <c r="D46" s="222">
        <v>0</v>
      </c>
      <c r="E46" s="222">
        <v>0</v>
      </c>
      <c r="F46" s="221">
        <f>D46+E46</f>
        <v>0</v>
      </c>
      <c r="G46" s="222">
        <v>0</v>
      </c>
      <c r="H46" s="222">
        <v>0</v>
      </c>
      <c r="I46" s="221">
        <f>F46-G46</f>
        <v>0</v>
      </c>
    </row>
    <row r="47" spans="2:9" x14ac:dyDescent="0.25">
      <c r="B47" s="220"/>
      <c r="C47" s="219" t="s">
        <v>126</v>
      </c>
      <c r="D47" s="222">
        <v>0</v>
      </c>
      <c r="E47" s="222">
        <v>0</v>
      </c>
      <c r="F47" s="221">
        <f>D47+E47</f>
        <v>0</v>
      </c>
      <c r="G47" s="222">
        <v>0</v>
      </c>
      <c r="H47" s="222">
        <v>0</v>
      </c>
      <c r="I47" s="221">
        <f>F47-G47</f>
        <v>0</v>
      </c>
    </row>
    <row r="48" spans="2:9" x14ac:dyDescent="0.25">
      <c r="B48" s="220"/>
      <c r="C48" s="219" t="s">
        <v>125</v>
      </c>
      <c r="D48" s="222">
        <v>0</v>
      </c>
      <c r="E48" s="222">
        <v>500000</v>
      </c>
      <c r="F48" s="221">
        <f>D48+E48</f>
        <v>500000</v>
      </c>
      <c r="G48" s="222">
        <v>500000</v>
      </c>
      <c r="H48" s="222">
        <v>500000</v>
      </c>
      <c r="I48" s="221">
        <f>F48-G48</f>
        <v>0</v>
      </c>
    </row>
    <row r="49" spans="2:9" x14ac:dyDescent="0.25">
      <c r="B49" s="220"/>
      <c r="C49" s="219" t="s">
        <v>124</v>
      </c>
      <c r="D49" s="222">
        <v>0</v>
      </c>
      <c r="E49" s="222">
        <v>0</v>
      </c>
      <c r="F49" s="221">
        <f>D49+E49</f>
        <v>0</v>
      </c>
      <c r="G49" s="222">
        <v>0</v>
      </c>
      <c r="H49" s="222">
        <v>0</v>
      </c>
      <c r="I49" s="221">
        <f>F49-G49</f>
        <v>0</v>
      </c>
    </row>
    <row r="50" spans="2:9" x14ac:dyDescent="0.25">
      <c r="B50" s="225" t="s">
        <v>123</v>
      </c>
      <c r="C50" s="224"/>
      <c r="D50" s="223">
        <f>SUM(D51:D59)</f>
        <v>34656134.659999996</v>
      </c>
      <c r="E50" s="223">
        <f>SUM(E51:E59)</f>
        <v>-1757831.8199999984</v>
      </c>
      <c r="F50" s="223">
        <f>SUM(F51:F59)</f>
        <v>32898302.84</v>
      </c>
      <c r="G50" s="223">
        <f>SUM(G51:G59)</f>
        <v>32893413.140000008</v>
      </c>
      <c r="H50" s="223">
        <f>SUM(H51:H59)</f>
        <v>32893413.140000008</v>
      </c>
      <c r="I50" s="223">
        <f>SUM(I51:I59)</f>
        <v>4889.6999999983236</v>
      </c>
    </row>
    <row r="51" spans="2:9" x14ac:dyDescent="0.25">
      <c r="B51" s="220"/>
      <c r="C51" s="219" t="s">
        <v>122</v>
      </c>
      <c r="D51" s="222">
        <v>2978708</v>
      </c>
      <c r="E51" s="222">
        <v>8493748.4000000041</v>
      </c>
      <c r="F51" s="221">
        <f>D51+E51</f>
        <v>11472456.400000004</v>
      </c>
      <c r="G51" s="222">
        <v>11472456.400000006</v>
      </c>
      <c r="H51" s="222">
        <v>11472456.400000006</v>
      </c>
      <c r="I51" s="221">
        <f>F51-G51</f>
        <v>0</v>
      </c>
    </row>
    <row r="52" spans="2:9" x14ac:dyDescent="0.25">
      <c r="B52" s="220"/>
      <c r="C52" s="219" t="s">
        <v>121</v>
      </c>
      <c r="D52" s="222">
        <v>21171000</v>
      </c>
      <c r="E52" s="222">
        <v>-15526671.790000003</v>
      </c>
      <c r="F52" s="221">
        <f>D52+E52</f>
        <v>5644328.2099999972</v>
      </c>
      <c r="G52" s="222">
        <v>5644328.209999999</v>
      </c>
      <c r="H52" s="222">
        <v>5644328.209999999</v>
      </c>
      <c r="I52" s="221">
        <f>F52-G52</f>
        <v>0</v>
      </c>
    </row>
    <row r="53" spans="2:9" x14ac:dyDescent="0.25">
      <c r="B53" s="220"/>
      <c r="C53" s="219" t="s">
        <v>120</v>
      </c>
      <c r="D53" s="222">
        <v>310794</v>
      </c>
      <c r="E53" s="222">
        <v>-204674.11</v>
      </c>
      <c r="F53" s="221">
        <f>D53+E53</f>
        <v>106119.89000000001</v>
      </c>
      <c r="G53" s="222">
        <v>106119.89</v>
      </c>
      <c r="H53" s="222">
        <v>106119.89</v>
      </c>
      <c r="I53" s="221">
        <f>F53-G53</f>
        <v>0</v>
      </c>
    </row>
    <row r="54" spans="2:9" x14ac:dyDescent="0.25">
      <c r="B54" s="220"/>
      <c r="C54" s="219" t="s">
        <v>119</v>
      </c>
      <c r="D54" s="222">
        <v>2400000</v>
      </c>
      <c r="E54" s="222">
        <v>-689210.05</v>
      </c>
      <c r="F54" s="221">
        <f>D54+E54</f>
        <v>1710789.95</v>
      </c>
      <c r="G54" s="222">
        <v>1710789.95</v>
      </c>
      <c r="H54" s="222">
        <v>1710789.95</v>
      </c>
      <c r="I54" s="221">
        <f>F54-G54</f>
        <v>0</v>
      </c>
    </row>
    <row r="55" spans="2:9" x14ac:dyDescent="0.25">
      <c r="B55" s="220"/>
      <c r="C55" s="219" t="s">
        <v>118</v>
      </c>
      <c r="D55" s="222">
        <v>2363660</v>
      </c>
      <c r="E55" s="222">
        <v>-634978.69999999995</v>
      </c>
      <c r="F55" s="221">
        <f>D55+E55</f>
        <v>1728681.3</v>
      </c>
      <c r="G55" s="222">
        <v>1728681.3</v>
      </c>
      <c r="H55" s="222">
        <v>1728681.3</v>
      </c>
      <c r="I55" s="221">
        <f>F55-G55</f>
        <v>0</v>
      </c>
    </row>
    <row r="56" spans="2:9" x14ac:dyDescent="0.25">
      <c r="B56" s="220"/>
      <c r="C56" s="219" t="s">
        <v>117</v>
      </c>
      <c r="D56" s="222">
        <v>4701972.66</v>
      </c>
      <c r="E56" s="222">
        <v>1685931.2699999998</v>
      </c>
      <c r="F56" s="221">
        <f>D56+E56</f>
        <v>6387903.9299999997</v>
      </c>
      <c r="G56" s="222">
        <v>6383014.2300000014</v>
      </c>
      <c r="H56" s="222">
        <v>6383014.2300000014</v>
      </c>
      <c r="I56" s="221">
        <f>F56-G56</f>
        <v>4889.6999999983236</v>
      </c>
    </row>
    <row r="57" spans="2:9" x14ac:dyDescent="0.25">
      <c r="B57" s="220"/>
      <c r="C57" s="219" t="s">
        <v>116</v>
      </c>
      <c r="D57" s="222">
        <v>0</v>
      </c>
      <c r="E57" s="222">
        <v>0</v>
      </c>
      <c r="F57" s="221">
        <f>D57+E57</f>
        <v>0</v>
      </c>
      <c r="G57" s="222">
        <v>0</v>
      </c>
      <c r="H57" s="222">
        <v>0</v>
      </c>
      <c r="I57" s="221">
        <f>F57-G57</f>
        <v>0</v>
      </c>
    </row>
    <row r="58" spans="2:9" x14ac:dyDescent="0.25">
      <c r="B58" s="220"/>
      <c r="C58" s="219" t="s">
        <v>115</v>
      </c>
      <c r="D58" s="222">
        <v>0</v>
      </c>
      <c r="E58" s="222">
        <v>4319200</v>
      </c>
      <c r="F58" s="221">
        <f>D58+E58</f>
        <v>4319200</v>
      </c>
      <c r="G58" s="222">
        <v>4319200</v>
      </c>
      <c r="H58" s="222">
        <v>4319200</v>
      </c>
      <c r="I58" s="221">
        <f>F58-G58</f>
        <v>0</v>
      </c>
    </row>
    <row r="59" spans="2:9" x14ac:dyDescent="0.25">
      <c r="B59" s="227"/>
      <c r="C59" s="226" t="s">
        <v>114</v>
      </c>
      <c r="D59" s="218">
        <v>730000</v>
      </c>
      <c r="E59" s="218">
        <v>798823.16</v>
      </c>
      <c r="F59" s="217">
        <f>D59+E59</f>
        <v>1528823.1600000001</v>
      </c>
      <c r="G59" s="218">
        <v>1528823.1599999997</v>
      </c>
      <c r="H59" s="218">
        <v>1528823.1599999997</v>
      </c>
      <c r="I59" s="217">
        <f>F59-G59</f>
        <v>0</v>
      </c>
    </row>
    <row r="60" spans="2:9" x14ac:dyDescent="0.25">
      <c r="B60" s="225" t="s">
        <v>113</v>
      </c>
      <c r="C60" s="224"/>
      <c r="D60" s="223">
        <f>SUM(D61:D63)</f>
        <v>164175562.84999999</v>
      </c>
      <c r="E60" s="223">
        <f>SUM(E61:E63)</f>
        <v>291087643.09999996</v>
      </c>
      <c r="F60" s="223">
        <f>SUM(F61:F63)</f>
        <v>455263205.94999993</v>
      </c>
      <c r="G60" s="223">
        <f>SUM(G61:G63)</f>
        <v>231000619.08000004</v>
      </c>
      <c r="H60" s="223">
        <f>SUM(H61:H63)</f>
        <v>231000619.08000004</v>
      </c>
      <c r="I60" s="223">
        <f>SUM(I61:I63)</f>
        <v>224262586.86999989</v>
      </c>
    </row>
    <row r="61" spans="2:9" x14ac:dyDescent="0.25">
      <c r="B61" s="220"/>
      <c r="C61" s="219" t="s">
        <v>112</v>
      </c>
      <c r="D61" s="222">
        <v>164175562.84999999</v>
      </c>
      <c r="E61" s="222">
        <v>291087643.09999996</v>
      </c>
      <c r="F61" s="221">
        <f>D61+E61</f>
        <v>455263205.94999993</v>
      </c>
      <c r="G61" s="222">
        <v>231000619.08000004</v>
      </c>
      <c r="H61" s="222">
        <v>231000619.08000004</v>
      </c>
      <c r="I61" s="221">
        <f>F61-G61</f>
        <v>224262586.86999989</v>
      </c>
    </row>
    <row r="62" spans="2:9" x14ac:dyDescent="0.25">
      <c r="B62" s="220"/>
      <c r="C62" s="219" t="s">
        <v>111</v>
      </c>
      <c r="D62" s="222">
        <v>0</v>
      </c>
      <c r="E62" s="222">
        <v>0</v>
      </c>
      <c r="F62" s="221">
        <f>D62+E62</f>
        <v>0</v>
      </c>
      <c r="G62" s="222">
        <v>0</v>
      </c>
      <c r="H62" s="222">
        <v>0</v>
      </c>
      <c r="I62" s="221">
        <f>F62-G62</f>
        <v>0</v>
      </c>
    </row>
    <row r="63" spans="2:9" x14ac:dyDescent="0.25">
      <c r="B63" s="220"/>
      <c r="C63" s="219" t="s">
        <v>110</v>
      </c>
      <c r="D63" s="222">
        <v>0</v>
      </c>
      <c r="E63" s="222">
        <v>0</v>
      </c>
      <c r="F63" s="221">
        <f>D63+E63</f>
        <v>0</v>
      </c>
      <c r="G63" s="222">
        <v>0</v>
      </c>
      <c r="H63" s="222">
        <v>0</v>
      </c>
      <c r="I63" s="221">
        <f>F63-G63</f>
        <v>0</v>
      </c>
    </row>
    <row r="64" spans="2:9" x14ac:dyDescent="0.25">
      <c r="B64" s="225" t="s">
        <v>109</v>
      </c>
      <c r="C64" s="224"/>
      <c r="D64" s="223">
        <f>SUM(D65:D71)</f>
        <v>0</v>
      </c>
      <c r="E64" s="223">
        <f>SUM(E65:E71)</f>
        <v>3313622</v>
      </c>
      <c r="F64" s="223">
        <f>SUM(F65:F71)</f>
        <v>3313622</v>
      </c>
      <c r="G64" s="223">
        <f>SUM(G65:G71)</f>
        <v>3000000</v>
      </c>
      <c r="H64" s="223">
        <f>SUM(H65:H71)</f>
        <v>3000000</v>
      </c>
      <c r="I64" s="223">
        <f>SUM(I65:I71)</f>
        <v>313622</v>
      </c>
    </row>
    <row r="65" spans="2:9" x14ac:dyDescent="0.25">
      <c r="B65" s="220"/>
      <c r="C65" s="219" t="s">
        <v>108</v>
      </c>
      <c r="D65" s="222">
        <v>0</v>
      </c>
      <c r="E65" s="222">
        <v>0</v>
      </c>
      <c r="F65" s="221">
        <f>D65+E65</f>
        <v>0</v>
      </c>
      <c r="G65" s="222">
        <v>0</v>
      </c>
      <c r="H65" s="222">
        <v>0</v>
      </c>
      <c r="I65" s="221">
        <f>F65-G65</f>
        <v>0</v>
      </c>
    </row>
    <row r="66" spans="2:9" x14ac:dyDescent="0.25">
      <c r="B66" s="220"/>
      <c r="C66" s="219" t="s">
        <v>107</v>
      </c>
      <c r="D66" s="222">
        <v>0</v>
      </c>
      <c r="E66" s="222">
        <v>0</v>
      </c>
      <c r="F66" s="221">
        <f>D66+E66</f>
        <v>0</v>
      </c>
      <c r="G66" s="222">
        <v>0</v>
      </c>
      <c r="H66" s="222">
        <v>0</v>
      </c>
      <c r="I66" s="221">
        <f>F66-G66</f>
        <v>0</v>
      </c>
    </row>
    <row r="67" spans="2:9" x14ac:dyDescent="0.25">
      <c r="B67" s="220"/>
      <c r="C67" s="219" t="s">
        <v>106</v>
      </c>
      <c r="D67" s="222">
        <v>0</v>
      </c>
      <c r="E67" s="222">
        <v>0</v>
      </c>
      <c r="F67" s="221">
        <f>D67+E67</f>
        <v>0</v>
      </c>
      <c r="G67" s="222">
        <v>0</v>
      </c>
      <c r="H67" s="222">
        <v>0</v>
      </c>
      <c r="I67" s="221">
        <f>F67-G67</f>
        <v>0</v>
      </c>
    </row>
    <row r="68" spans="2:9" x14ac:dyDescent="0.25">
      <c r="B68" s="220"/>
      <c r="C68" s="219" t="s">
        <v>105</v>
      </c>
      <c r="D68" s="222">
        <v>0</v>
      </c>
      <c r="E68" s="222">
        <v>0</v>
      </c>
      <c r="F68" s="221">
        <f>D68+E68</f>
        <v>0</v>
      </c>
      <c r="G68" s="222">
        <v>0</v>
      </c>
      <c r="H68" s="222">
        <v>0</v>
      </c>
      <c r="I68" s="221">
        <f>F68-G68</f>
        <v>0</v>
      </c>
    </row>
    <row r="69" spans="2:9" x14ac:dyDescent="0.25">
      <c r="B69" s="220"/>
      <c r="C69" s="219" t="s">
        <v>104</v>
      </c>
      <c r="D69" s="222">
        <v>0</v>
      </c>
      <c r="E69" s="222">
        <v>3313622</v>
      </c>
      <c r="F69" s="221">
        <f>D69+E69</f>
        <v>3313622</v>
      </c>
      <c r="G69" s="222">
        <v>3000000</v>
      </c>
      <c r="H69" s="222">
        <v>3000000</v>
      </c>
      <c r="I69" s="221">
        <f>F69-G69</f>
        <v>313622</v>
      </c>
    </row>
    <row r="70" spans="2:9" x14ac:dyDescent="0.25">
      <c r="B70" s="220"/>
      <c r="C70" s="219" t="s">
        <v>103</v>
      </c>
      <c r="D70" s="222">
        <v>0</v>
      </c>
      <c r="E70" s="222">
        <v>0</v>
      </c>
      <c r="F70" s="221">
        <f>D70+E70</f>
        <v>0</v>
      </c>
      <c r="G70" s="222">
        <v>0</v>
      </c>
      <c r="H70" s="222">
        <v>0</v>
      </c>
      <c r="I70" s="221">
        <f>F70-G70</f>
        <v>0</v>
      </c>
    </row>
    <row r="71" spans="2:9" x14ac:dyDescent="0.25">
      <c r="B71" s="220"/>
      <c r="C71" s="219" t="s">
        <v>102</v>
      </c>
      <c r="D71" s="222">
        <v>0</v>
      </c>
      <c r="E71" s="222">
        <v>0</v>
      </c>
      <c r="F71" s="221">
        <f>D71+E71</f>
        <v>0</v>
      </c>
      <c r="G71" s="222">
        <v>0</v>
      </c>
      <c r="H71" s="222">
        <v>0</v>
      </c>
      <c r="I71" s="221">
        <f>F71-G71</f>
        <v>0</v>
      </c>
    </row>
    <row r="72" spans="2:9" x14ac:dyDescent="0.25">
      <c r="B72" s="225" t="s">
        <v>101</v>
      </c>
      <c r="C72" s="224"/>
      <c r="D72" s="223">
        <f>SUM(D73:D75)</f>
        <v>0</v>
      </c>
      <c r="E72" s="223">
        <f>SUM(E73:E75)</f>
        <v>474392.31</v>
      </c>
      <c r="F72" s="223">
        <f>SUM(F73:F75)</f>
        <v>474392.31</v>
      </c>
      <c r="G72" s="223">
        <f>SUM(G73:G75)</f>
        <v>474392.31</v>
      </c>
      <c r="H72" s="223">
        <f>SUM(H73:H75)</f>
        <v>474392.31</v>
      </c>
      <c r="I72" s="223">
        <f>SUM(I73:I75)</f>
        <v>0</v>
      </c>
    </row>
    <row r="73" spans="2:9" x14ac:dyDescent="0.25">
      <c r="B73" s="220"/>
      <c r="C73" s="219" t="s">
        <v>84</v>
      </c>
      <c r="D73" s="222">
        <v>0</v>
      </c>
      <c r="E73" s="222">
        <v>0</v>
      </c>
      <c r="F73" s="221">
        <f>D73+E73</f>
        <v>0</v>
      </c>
      <c r="G73" s="222">
        <v>0</v>
      </c>
      <c r="H73" s="222">
        <v>0</v>
      </c>
      <c r="I73" s="221">
        <f>F73-G73</f>
        <v>0</v>
      </c>
    </row>
    <row r="74" spans="2:9" x14ac:dyDescent="0.25">
      <c r="B74" s="220"/>
      <c r="C74" s="219" t="s">
        <v>100</v>
      </c>
      <c r="D74" s="222">
        <v>0</v>
      </c>
      <c r="E74" s="222">
        <v>0</v>
      </c>
      <c r="F74" s="221">
        <f>D74+E74</f>
        <v>0</v>
      </c>
      <c r="G74" s="222">
        <v>0</v>
      </c>
      <c r="H74" s="222">
        <v>0</v>
      </c>
      <c r="I74" s="221">
        <f>F74-G74</f>
        <v>0</v>
      </c>
    </row>
    <row r="75" spans="2:9" x14ac:dyDescent="0.25">
      <c r="B75" s="220"/>
      <c r="C75" s="219" t="s">
        <v>99</v>
      </c>
      <c r="D75" s="222">
        <v>0</v>
      </c>
      <c r="E75" s="222">
        <v>474392.31</v>
      </c>
      <c r="F75" s="221">
        <f>D75+E75</f>
        <v>474392.31</v>
      </c>
      <c r="G75" s="222">
        <v>474392.31</v>
      </c>
      <c r="H75" s="222">
        <v>474392.31</v>
      </c>
      <c r="I75" s="221">
        <f>F75-G75</f>
        <v>0</v>
      </c>
    </row>
    <row r="76" spans="2:9" x14ac:dyDescent="0.25">
      <c r="B76" s="225" t="s">
        <v>98</v>
      </c>
      <c r="C76" s="224"/>
      <c r="D76" s="223">
        <f>SUM(D77:D83)</f>
        <v>16000000</v>
      </c>
      <c r="E76" s="223">
        <f>SUM(E77:E83)</f>
        <v>55695888.859999999</v>
      </c>
      <c r="F76" s="223">
        <f>SUM(F77:F83)</f>
        <v>71695888.859999999</v>
      </c>
      <c r="G76" s="223">
        <f>SUM(G77:G83)</f>
        <v>71695888.859999999</v>
      </c>
      <c r="H76" s="223">
        <f>SUM(H77:H83)</f>
        <v>67617765.879999995</v>
      </c>
      <c r="I76" s="223">
        <f>SUM(I77:I83)</f>
        <v>0</v>
      </c>
    </row>
    <row r="77" spans="2:9" x14ac:dyDescent="0.25">
      <c r="B77" s="220"/>
      <c r="C77" s="219" t="s">
        <v>97</v>
      </c>
      <c r="D77" s="222">
        <v>7818180</v>
      </c>
      <c r="E77" s="222">
        <v>0</v>
      </c>
      <c r="F77" s="221">
        <f>D77+E77</f>
        <v>7818180</v>
      </c>
      <c r="G77" s="222">
        <v>7818180</v>
      </c>
      <c r="H77" s="222">
        <v>7818180</v>
      </c>
      <c r="I77" s="221">
        <f>F77-G77</f>
        <v>0</v>
      </c>
    </row>
    <row r="78" spans="2:9" x14ac:dyDescent="0.25">
      <c r="B78" s="220"/>
      <c r="C78" s="219" t="s">
        <v>96</v>
      </c>
      <c r="D78" s="222">
        <v>8181820</v>
      </c>
      <c r="E78" s="222">
        <v>-4791501.8600000003</v>
      </c>
      <c r="F78" s="221">
        <f>D78+E78</f>
        <v>3390318.1399999997</v>
      </c>
      <c r="G78" s="222">
        <v>3390318.14</v>
      </c>
      <c r="H78" s="222">
        <v>3390318.14</v>
      </c>
      <c r="I78" s="221">
        <f>F78-G78</f>
        <v>0</v>
      </c>
    </row>
    <row r="79" spans="2:9" x14ac:dyDescent="0.25">
      <c r="B79" s="220"/>
      <c r="C79" s="219" t="s">
        <v>95</v>
      </c>
      <c r="D79" s="222">
        <v>0</v>
      </c>
      <c r="E79" s="222">
        <v>0</v>
      </c>
      <c r="F79" s="221">
        <f>D79+E79</f>
        <v>0</v>
      </c>
      <c r="G79" s="222">
        <v>0</v>
      </c>
      <c r="H79" s="222">
        <v>0</v>
      </c>
      <c r="I79" s="221">
        <f>F79-G79</f>
        <v>0</v>
      </c>
    </row>
    <row r="80" spans="2:9" x14ac:dyDescent="0.25">
      <c r="B80" s="220"/>
      <c r="C80" s="219" t="s">
        <v>94</v>
      </c>
      <c r="D80" s="222">
        <v>0</v>
      </c>
      <c r="E80" s="222">
        <v>0</v>
      </c>
      <c r="F80" s="221">
        <f>D80+E80</f>
        <v>0</v>
      </c>
      <c r="G80" s="222">
        <v>0</v>
      </c>
      <c r="H80" s="222">
        <v>0</v>
      </c>
      <c r="I80" s="221">
        <f>F80-G80</f>
        <v>0</v>
      </c>
    </row>
    <row r="81" spans="2:9" x14ac:dyDescent="0.25">
      <c r="B81" s="220"/>
      <c r="C81" s="219" t="s">
        <v>93</v>
      </c>
      <c r="D81" s="222">
        <v>0</v>
      </c>
      <c r="E81" s="222">
        <v>0</v>
      </c>
      <c r="F81" s="221">
        <f>D81+E81</f>
        <v>0</v>
      </c>
      <c r="G81" s="222">
        <v>0</v>
      </c>
      <c r="H81" s="222">
        <v>0</v>
      </c>
      <c r="I81" s="221">
        <f>F81-G81</f>
        <v>0</v>
      </c>
    </row>
    <row r="82" spans="2:9" x14ac:dyDescent="0.25">
      <c r="B82" s="220"/>
      <c r="C82" s="219" t="s">
        <v>92</v>
      </c>
      <c r="D82" s="222">
        <v>0</v>
      </c>
      <c r="E82" s="222">
        <v>0</v>
      </c>
      <c r="F82" s="221">
        <f>D82+E82</f>
        <v>0</v>
      </c>
      <c r="G82" s="222">
        <v>0</v>
      </c>
      <c r="H82" s="222">
        <v>0</v>
      </c>
      <c r="I82" s="221">
        <f>F82-G82</f>
        <v>0</v>
      </c>
    </row>
    <row r="83" spans="2:9" x14ac:dyDescent="0.25">
      <c r="B83" s="220"/>
      <c r="C83" s="219" t="s">
        <v>91</v>
      </c>
      <c r="D83" s="218">
        <v>0</v>
      </c>
      <c r="E83" s="218">
        <v>60487390.719999999</v>
      </c>
      <c r="F83" s="217">
        <f>D83+E83</f>
        <v>60487390.719999999</v>
      </c>
      <c r="G83" s="218">
        <v>60487390.719999999</v>
      </c>
      <c r="H83" s="218">
        <v>56409267.740000002</v>
      </c>
      <c r="I83" s="217">
        <f>F83-G83</f>
        <v>0</v>
      </c>
    </row>
    <row r="84" spans="2:9" ht="24.75" customHeight="1" x14ac:dyDescent="0.25">
      <c r="B84" s="216"/>
      <c r="C84" s="215" t="s">
        <v>38</v>
      </c>
      <c r="D84" s="214">
        <f>D12+D20+D30+D40+D50+D60+D64+D72+D76</f>
        <v>1410330210</v>
      </c>
      <c r="E84" s="214">
        <f>E12+E20+E30+E40+E50+E60+E64+E72+E76</f>
        <v>424630268.08999997</v>
      </c>
      <c r="F84" s="214">
        <f>F12+F20+F30+F40+F50+F60+F64+F72+F76</f>
        <v>1834960478.0899999</v>
      </c>
      <c r="G84" s="214">
        <f>G12+G20+G30+G40+G50+G60+G64+G72+G76</f>
        <v>1581372236.4699996</v>
      </c>
      <c r="H84" s="214">
        <f>H12+H20+H30+H40+H50+H60+H64+H72+H76</f>
        <v>1539014813.1700001</v>
      </c>
      <c r="I84" s="214">
        <f>I12+I20+I30+I40+I50+I60+I64+I72+I76</f>
        <v>253588241.61999995</v>
      </c>
    </row>
    <row r="85" spans="2:9" x14ac:dyDescent="0.25">
      <c r="B85" s="125" t="s">
        <v>37</v>
      </c>
    </row>
    <row r="89" spans="2:9" ht="15" customHeight="1" x14ac:dyDescent="0.25">
      <c r="C89" s="45"/>
      <c r="E89" s="45"/>
      <c r="F89" s="45"/>
      <c r="G89" s="45"/>
      <c r="H89" s="45"/>
    </row>
    <row r="90" spans="2:9" ht="15" customHeight="1" x14ac:dyDescent="0.25">
      <c r="C90" s="46"/>
      <c r="E90" s="46"/>
      <c r="F90" s="46"/>
      <c r="G90" s="46"/>
      <c r="H90" s="46"/>
    </row>
    <row r="91" spans="2:9" ht="15" customHeight="1" x14ac:dyDescent="0.25">
      <c r="C91" s="46"/>
      <c r="E91" s="46"/>
      <c r="F91" s="46"/>
      <c r="G91" s="46"/>
      <c r="H91" s="46"/>
    </row>
    <row r="92" spans="2:9" ht="15" customHeight="1" x14ac:dyDescent="0.25">
      <c r="C92" s="46"/>
      <c r="E92" s="46"/>
      <c r="F92" s="46"/>
      <c r="G92" s="46"/>
      <c r="H92" s="46"/>
    </row>
    <row r="93" spans="2:9" ht="15" customHeight="1" x14ac:dyDescent="0.25">
      <c r="C93" s="46"/>
      <c r="E93" s="46"/>
      <c r="F93" s="46"/>
      <c r="G93" s="46"/>
      <c r="H93" s="46"/>
    </row>
    <row r="94" spans="2:9" ht="15" customHeight="1" x14ac:dyDescent="0.25">
      <c r="C94" s="46"/>
      <c r="E94" s="46"/>
      <c r="F94" s="46"/>
      <c r="G94" s="46"/>
      <c r="H94" s="46"/>
    </row>
    <row r="95" spans="2:9" ht="30" customHeight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rintOptions horizontalCentered="1"/>
  <pageMargins left="0.70866141732283461" right="0.70866141732283461" top="0.74803149606299213" bottom="0.74803149606299213" header="0.31496062992125984" footer="0.31496062992125984"/>
  <pageSetup scale="55" fitToHeight="2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EAI</vt:lpstr>
      <vt:lpstr>EAEPE</vt:lpstr>
      <vt:lpstr>EAEPECF</vt:lpstr>
      <vt:lpstr>EAEPECE</vt:lpstr>
      <vt:lpstr>EAEPE_COG</vt:lpstr>
      <vt:lpstr>EAEPE!Área_de_impresión</vt:lpstr>
      <vt:lpstr>EAEPE_COG!Área_de_impresión</vt:lpstr>
      <vt:lpstr>EAEPECE!Área_de_impresión</vt:lpstr>
      <vt:lpstr>EAEPECF!Área_de_impresión</vt:lpstr>
      <vt:lpstr>EAI!Área_de_impresión</vt:lpstr>
      <vt:lpstr>EAEPE_COG!Títulos_a_imprimir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Invitado Externo</cp:lastModifiedBy>
  <cp:lastPrinted>2021-02-25T23:48:24Z</cp:lastPrinted>
  <dcterms:created xsi:type="dcterms:W3CDTF">2014-09-04T16:46:21Z</dcterms:created>
  <dcterms:modified xsi:type="dcterms:W3CDTF">2021-03-30T17:16:26Z</dcterms:modified>
</cp:coreProperties>
</file>