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ian.soto\Desktop\"/>
    </mc:Choice>
  </mc:AlternateContent>
  <bookViews>
    <workbookView xWindow="0" yWindow="0" windowWidth="23040" windowHeight="9072" tabRatio="874" activeTab="1"/>
  </bookViews>
  <sheets>
    <sheet name="F1_ESFD" sheetId="1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  <sheet name="Informe Estudio Act" sheetId="10" r:id="rId10"/>
  </sheets>
  <definedNames>
    <definedName name="_xlnm.Print_Area" localSheetId="1">F2_IADPOP!$A$1:$H$38</definedName>
    <definedName name="_xlnm.Print_Area" localSheetId="2">F3_IAODF!$A$1:$M$27</definedName>
    <definedName name="_xlnm.Print_Area" localSheetId="3">F4_BP!$B$1:$E$89</definedName>
    <definedName name="_xlnm.Print_Area" localSheetId="4">F5_EAID!$A$1:$H$82</definedName>
    <definedName name="_xlnm.Print_Area" localSheetId="5">F6a_EAEPED_COG!$A$1:$J$164</definedName>
    <definedName name="_xlnm.Print_Area" localSheetId="6">F6b_EAEPED_CA!$A$1:$I$51</definedName>
    <definedName name="_xlnm.Print_Area" localSheetId="7">F6c_EAEPED_CF!$A$1:$H$90</definedName>
    <definedName name="_xlnm.Print_Area" localSheetId="8">F6d_EAEPED_CSP!$A$1:$I$38</definedName>
    <definedName name="_xlnm.Print_Titles" localSheetId="4">F5_EAID!$2:$9</definedName>
    <definedName name="_xlnm.Print_Titles" localSheetId="5">F6a_EAEPED_COG!$1:$9</definedName>
    <definedName name="_xlnm.Print_Titles" localSheetId="7">F6c_EAEPED_CF!$2:$10</definedName>
  </definedNames>
  <calcPr calcId="162913"/>
</workbook>
</file>

<file path=xl/calcChain.xml><?xml version="1.0" encoding="utf-8"?>
<calcChain xmlns="http://schemas.openxmlformats.org/spreadsheetml/2006/main">
  <c r="B10" i="11" l="1"/>
  <c r="C10" i="11"/>
  <c r="C47" i="11" s="1"/>
  <c r="C59" i="11" s="1"/>
  <c r="E10" i="11"/>
  <c r="F10" i="11"/>
  <c r="F47" i="11" s="1"/>
  <c r="F56" i="11" s="1"/>
  <c r="F72" i="11" s="1"/>
  <c r="B18" i="11"/>
  <c r="B47" i="11" s="1"/>
  <c r="B59" i="11" s="1"/>
  <c r="C18" i="11"/>
  <c r="E20" i="11"/>
  <c r="F20" i="11"/>
  <c r="E24" i="11"/>
  <c r="F24" i="11"/>
  <c r="B26" i="11"/>
  <c r="C26" i="11"/>
  <c r="E28" i="11"/>
  <c r="F28" i="11"/>
  <c r="B32" i="11"/>
  <c r="C32" i="11"/>
  <c r="E32" i="11"/>
  <c r="F32" i="11"/>
  <c r="B39" i="11"/>
  <c r="C39" i="11"/>
  <c r="E39" i="11"/>
  <c r="F39" i="11"/>
  <c r="B42" i="11"/>
  <c r="C42" i="11"/>
  <c r="E43" i="11"/>
  <c r="F43" i="11"/>
  <c r="E47" i="11"/>
  <c r="E56" i="11" s="1"/>
  <c r="E72" i="11" s="1"/>
  <c r="E55" i="11"/>
  <c r="F55" i="11"/>
  <c r="B58" i="11"/>
  <c r="C58" i="11"/>
  <c r="E58" i="11"/>
  <c r="F58" i="11"/>
  <c r="E62" i="11"/>
  <c r="F62" i="11"/>
  <c r="F71" i="11" s="1"/>
  <c r="E68" i="11"/>
  <c r="F68" i="11"/>
  <c r="E71" i="11"/>
  <c r="L22" i="3" l="1"/>
  <c r="L21" i="3"/>
  <c r="L20" i="3"/>
  <c r="L19" i="3"/>
  <c r="L18" i="3"/>
  <c r="L17" i="3" s="1"/>
  <c r="K17" i="3"/>
  <c r="J17" i="3"/>
  <c r="I17" i="3"/>
  <c r="H17" i="3"/>
  <c r="G17" i="3"/>
  <c r="F17" i="3"/>
  <c r="E17" i="3"/>
  <c r="D17" i="3"/>
  <c r="C17" i="3"/>
  <c r="L16" i="3"/>
  <c r="L15" i="3"/>
  <c r="L14" i="3"/>
  <c r="L13" i="3"/>
  <c r="L12" i="3"/>
  <c r="K11" i="3"/>
  <c r="K23" i="3" s="1"/>
  <c r="J11" i="3"/>
  <c r="J23" i="3" s="1"/>
  <c r="I11" i="3"/>
  <c r="H11" i="3"/>
  <c r="G11" i="3"/>
  <c r="G23" i="3" s="1"/>
  <c r="F11" i="3"/>
  <c r="F23" i="3" s="1"/>
  <c r="E11" i="3"/>
  <c r="D11" i="3"/>
  <c r="C11" i="3"/>
  <c r="C23" i="3" s="1"/>
  <c r="D23" i="3" l="1"/>
  <c r="H23" i="3"/>
  <c r="L11" i="3"/>
  <c r="L23" i="3" s="1"/>
  <c r="E23" i="3"/>
  <c r="I23" i="3"/>
</calcChain>
</file>

<file path=xl/comments1.xml><?xml version="1.0" encoding="utf-8"?>
<comments xmlns="http://schemas.openxmlformats.org/spreadsheetml/2006/main">
  <authors>
    <author>Citlali Martinez Occhipinti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>Presupuesto aprobado sin partida 9110, fuentes de financiamiento año actual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 xml:space="preserve">Presupuesto devengado acumulado (balanza) sin partida 9110, fuentes de financiamiento año actual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Presupuesto pagado sin partida 9110, fuentes de financiamiento año actual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Presupuesto modificado sin partida 9110, fuentes de financiamiento años anteriores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Presupuesto devengado acumulado sin partida 9110, fuentes de financiamiento años anteriores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Presupuesto pagado sin partida 9110, fuentes de financiamiento años anteriores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PRESUPUESTO 9210 
La suma de: 
Aprobado: Actual
Modificado: Años anteriores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PRESUPUESTO 9210 
La suma de: 
Devengado acumulado: Actual
Devengado acumulado: Años anteriores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PRESUPUESTO 9210 
La suma de: 
Pagado: Actual
Pagado: Años anteriores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PRESUPUESTO 9110 
La suma de: 
Aprobado: Actual
Modificado: Años anteriores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 xml:space="preserve">PRESUPUESTO 9110 
La suma de: 
Devengado acumulado: Actual
Devengado acumulado: Años anteriores
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PRESUPUESTO 9110 
La suma de: 
Pagado: Actual
Pagado: Años anteriores</t>
        </r>
      </text>
    </comment>
  </commentList>
</comments>
</file>

<file path=xl/sharedStrings.xml><?xml version="1.0" encoding="utf-8"?>
<sst xmlns="http://schemas.openxmlformats.org/spreadsheetml/2006/main" count="924" uniqueCount="533">
  <si>
    <t>DIRECCIÓN DE EGRESOS E INFORMACIÓN FINANCIERA</t>
  </si>
  <si>
    <t>SECRETARÍA DE FINANZAS</t>
  </si>
  <si>
    <t>Estado de Situación Financiera Detallado - LDF</t>
  </si>
  <si>
    <t>(PESOS)</t>
  </si>
  <si>
    <t>Concepto</t>
  </si>
  <si>
    <t>31 de diciembre de 2021</t>
  </si>
  <si>
    <t>31 de diciembre de 2020</t>
  </si>
  <si>
    <t xml:space="preserve">Concepto </t>
  </si>
  <si>
    <t xml:space="preserve">  ACTIVO</t>
  </si>
  <si>
    <t xml:space="preserve"> </t>
  </si>
  <si>
    <t xml:space="preserve">  PASIVO</t>
  </si>
  <si>
    <t xml:space="preserve">    Activo Circulante</t>
  </si>
  <si>
    <t xml:space="preserve">    Pasivo Circulante</t>
  </si>
  <si>
    <t xml:space="preserve">      a. Efectivo y Equivalentes (a=a1+a2+a3+a4+a5+a6+a7)</t>
  </si>
  <si>
    <t xml:space="preserve">      a. Cuentas por Pagar a Corto Plazo (a=a1+a2+a3+a4+a5+a6+a7+a8+a9)</t>
  </si>
  <si>
    <t xml:space="preserve">        a1) Efectivo</t>
  </si>
  <si>
    <t xml:space="preserve">        a1) Servicios Personales por Pagar a Corto Plazo</t>
  </si>
  <si>
    <t xml:space="preserve">        a2) Bancos/Tesorería</t>
  </si>
  <si>
    <t xml:space="preserve">        a2) Proveedores por Pagar a Corto Plazo</t>
  </si>
  <si>
    <t xml:space="preserve">        a3) Bancos/Dependencias y Otros</t>
  </si>
  <si>
    <t xml:space="preserve">        a3) Contratistas por Obras Públicas por Pagar a Corto Plazo</t>
  </si>
  <si>
    <t xml:space="preserve">        a4) Inversiones Temporales (Hasta 3 meses)</t>
  </si>
  <si>
    <t xml:space="preserve">        a4) Participaciones y Aportaciones por Pagar a Corto Plazo</t>
  </si>
  <si>
    <t xml:space="preserve">        a5) Fondos con Afectación Específica</t>
  </si>
  <si>
    <t xml:space="preserve">        a5) Transferencias Otorgadas por Pagar a Corto Plazo</t>
  </si>
  <si>
    <t xml:space="preserve">        a6) Depósitos de Fondos de Terceros en Garantía y/o Administración</t>
  </si>
  <si>
    <t xml:space="preserve">        a6) Intereses, Comisiones y Otros Gastos de la Deuda Pública por Pagar a Corto Plazo</t>
  </si>
  <si>
    <t xml:space="preserve">        a7) Otros Efectivos y Equivalentes</t>
  </si>
  <si>
    <t xml:space="preserve">        a7) Retenciones y Contribuciones por Pagar a Corto Plazo</t>
  </si>
  <si>
    <t xml:space="preserve">      b. Derechos a Recibir Efectivo o Equivalentes (b=b1+b2+b3+b4+b5+b6+b7)</t>
  </si>
  <si>
    <t xml:space="preserve">        a8) Devoluciones de la Ley de Ingresos por Pagar a Corto Plazo</t>
  </si>
  <si>
    <t xml:space="preserve">        b1) Inversiones Financieras de Corto Plazo</t>
  </si>
  <si>
    <t xml:space="preserve">        a9) Otras Cuentas por Pagar a Corto Plazo</t>
  </si>
  <si>
    <t xml:space="preserve">        b2) Cuentas por Cobrar a Corto Plazo</t>
  </si>
  <si>
    <t xml:space="preserve">      b. Documentos por Pagar a Corto Plazo (b=b1+b2+b3)</t>
  </si>
  <si>
    <t xml:space="preserve">        b3) Deudores Diversos por Cobrar a Corto Plazo</t>
  </si>
  <si>
    <t xml:space="preserve">        b1) Documentos Comerciales por Pagar a Corto Plazo</t>
  </si>
  <si>
    <t xml:space="preserve">        b4) Ingresos por Recuperar a Corto Plazo</t>
  </si>
  <si>
    <t xml:space="preserve">        b2) Documentos con Contratistas por Obras Públicas por Pagar a Corto Plazo</t>
  </si>
  <si>
    <t xml:space="preserve">        b5) Deudores por Anticipos de la Tesorería a Corto Plazo</t>
  </si>
  <si>
    <t xml:space="preserve">        b3) Otros Documentos por Pagar a Corto Plazo</t>
  </si>
  <si>
    <t xml:space="preserve">        b6) Préstamos Otorgados a Corto Plazo</t>
  </si>
  <si>
    <t xml:space="preserve">      c. Porción a Corto Plazo de la Deuda Pública a Largo Plazo (c=c1+c2)</t>
  </si>
  <si>
    <t xml:space="preserve">        b7) Otros Derechos a Recibir Efectivo o Equivalentes a Corto Plazo</t>
  </si>
  <si>
    <t xml:space="preserve">        c1) Porción a Corto Plazo de la Deuda Pública</t>
  </si>
  <si>
    <t xml:space="preserve">      c. Derechos a Recibir Bienes o Servicios (c=c1+c2+c3+c4+c5)</t>
  </si>
  <si>
    <t xml:space="preserve">        c2) Porción a Corto Plazo de Arrendamiento Financiero</t>
  </si>
  <si>
    <t xml:space="preserve">        c1) Anticipo a Proveedores por Adquisición de Bienes y Prestación de Servicios a Corto Plazo</t>
  </si>
  <si>
    <t xml:space="preserve">      d. Títulos y Valores a Corto Plazo</t>
  </si>
  <si>
    <t xml:space="preserve">        c2) Anticipo a Proveedores por Adquisición de Bienes Inmuebles y Muebles a Corto Plazo</t>
  </si>
  <si>
    <t xml:space="preserve">      e. Pasivos Diferidos a Corto Plazo (e=e1+e2+e3)</t>
  </si>
  <si>
    <t xml:space="preserve">        c3) Anticipo a Proveedores por Adquisición de Bienes Intangibles a Corto Plazo</t>
  </si>
  <si>
    <t xml:space="preserve">        e1) Ingresos Cobrados por Adelantado a Corto Plazo</t>
  </si>
  <si>
    <t xml:space="preserve">        c4) Anticipo a Contratistas por Obras Públicas a Corto Plazo</t>
  </si>
  <si>
    <t xml:space="preserve">        e2) Intereses Cobrados por Adelantado a Corto Plazo</t>
  </si>
  <si>
    <t xml:space="preserve">        c5) Otros Derechos a Recibir Bienes o Servicios a Corto Plazo</t>
  </si>
  <si>
    <t xml:space="preserve">        e3) Otros Pasivos Diferidos a Corto Plazo</t>
  </si>
  <si>
    <t xml:space="preserve">      d. Inventarios (d=d1+d2+d3+d4+d5)</t>
  </si>
  <si>
    <t xml:space="preserve">      f. Fondos y Bienes de Terceros en Garantía y/o Administración a Corto Plazo (f=f1+f2+f3+f4+f5+f6)</t>
  </si>
  <si>
    <t xml:space="preserve">        d1) Inventario de Mercancías para Venta</t>
  </si>
  <si>
    <t xml:space="preserve">        f1) Fondos en Garantía a Corto Plazo</t>
  </si>
  <si>
    <t xml:space="preserve">        d2) Inventario de Mercancías Terminadas</t>
  </si>
  <si>
    <t xml:space="preserve">        f2) Fondos en Administración a Corto Plazo</t>
  </si>
  <si>
    <t xml:space="preserve">        d3) Inventario de Mercancías en Proceso de Elaboración</t>
  </si>
  <si>
    <t xml:space="preserve">        f3) Fondos Contingentes a Corto Plazo</t>
  </si>
  <si>
    <t xml:space="preserve">        d4) Inventario de Materias Primas, Materiales y Suministros para Producción</t>
  </si>
  <si>
    <t xml:space="preserve">        f4) Fondos de Fideicomisos, Mandatos y Contratos Análogos a Corto Plazo</t>
  </si>
  <si>
    <t xml:space="preserve">        d5) Bienes en Tránsito</t>
  </si>
  <si>
    <t xml:space="preserve">        f5) Otros Fondos de Terceros en Garantía y/o Administración a Corto Plazo</t>
  </si>
  <si>
    <t xml:space="preserve">      e. Almacenes</t>
  </si>
  <si>
    <t xml:space="preserve">        f6) Valores y Bienes en Garantía a Corto Plazo</t>
  </si>
  <si>
    <t xml:space="preserve">      f. Estimación por Pérdida o Deterioro de Activos Circulantes (f=f1+f2)</t>
  </si>
  <si>
    <t xml:space="preserve">      g. Provisiones a Corto Plazo (g=g1+g2+g3)</t>
  </si>
  <si>
    <t xml:space="preserve">        f1) Estimaciones para Cuentas Incobrables por Derechos a Recibir Efectivo o Equivalentes</t>
  </si>
  <si>
    <t xml:space="preserve">        g1) Provisión para Demandas y Juicios a Corto Plazo</t>
  </si>
  <si>
    <t xml:space="preserve">        f2) Estimación por Deterioro de Inventarios</t>
  </si>
  <si>
    <t xml:space="preserve">        g2) Provisión para Contingencias a Corto Plazo</t>
  </si>
  <si>
    <t xml:space="preserve">      g. Otros Activos Circulantes (g=g1+g2+g3+g4)</t>
  </si>
  <si>
    <t xml:space="preserve">        g3) Otras Provisiones a Corto Plazo</t>
  </si>
  <si>
    <t xml:space="preserve">        g1) Valores en Garantía</t>
  </si>
  <si>
    <t xml:space="preserve">      h. Otros Pasivos a Corto Plazo (h=h1+h2+h3)</t>
  </si>
  <si>
    <t xml:space="preserve">        g2) Bienes en Garantía (excluye depósitos de fondos)</t>
  </si>
  <si>
    <t xml:space="preserve">        h1) Ingresos por Clasificar</t>
  </si>
  <si>
    <t xml:space="preserve">        g3) Bienes Derivados de Embargos, Decomisos, Aseguramientos y Dación en Pago</t>
  </si>
  <si>
    <t xml:space="preserve">        h2) Recaudación por Participar</t>
  </si>
  <si>
    <t xml:space="preserve">        g4) Adquisición con Fondos de Terceros</t>
  </si>
  <si>
    <t xml:space="preserve">        h3) Otros Pasivos Circulantes</t>
  </si>
  <si>
    <t xml:space="preserve">      IA. Total de Activos Circulantes (IA = a + b + c + d + e + f + g)</t>
  </si>
  <si>
    <t xml:space="preserve">      IIA. Total de Pasivos Circulantes (IIA = a + b + c + d + e + f + g + h)</t>
  </si>
  <si>
    <t xml:space="preserve">    Activo No Circulante</t>
  </si>
  <si>
    <t xml:space="preserve">    Pasivo No Circulante</t>
  </si>
  <si>
    <t xml:space="preserve">      a. Inversiones Financieras a Largo Plazo</t>
  </si>
  <si>
    <t xml:space="preserve">      a. Cuentas por Pagar a Largo Plazo</t>
  </si>
  <si>
    <t xml:space="preserve">      b. Derechos a Recibir Efectivo o Equivalentes a Largo Plazo</t>
  </si>
  <si>
    <t xml:space="preserve">      b. Documentos por Pagar a Largo Plazo</t>
  </si>
  <si>
    <t xml:space="preserve">      c. Bienes Inmuebles, Infraestructura y Construcciones en Proceso</t>
  </si>
  <si>
    <t xml:space="preserve">      c. Deuda Pública a Largo Plazo</t>
  </si>
  <si>
    <t xml:space="preserve">      d. Bienes Muebles</t>
  </si>
  <si>
    <t xml:space="preserve">      d. Pasivos Diferidos a Largo Plazo</t>
  </si>
  <si>
    <t xml:space="preserve">      e. Activos Intangibles</t>
  </si>
  <si>
    <t xml:space="preserve">      e. Fondos y Bienes de Terceros en Garantía y/o en Administración a Largo Plazo</t>
  </si>
  <si>
    <t xml:space="preserve">      f. Depreciación, Deterioro y Amortización Acumulada de Bienes</t>
  </si>
  <si>
    <t xml:space="preserve">      f. Provisiones a Largo Plazo</t>
  </si>
  <si>
    <t xml:space="preserve">      g. Activos Diferidos</t>
  </si>
  <si>
    <t xml:space="preserve">      IIB. Total de Pasivos No Circulantes (IIB = a + b + c + d + e + f)</t>
  </si>
  <si>
    <t xml:space="preserve">      h. Estimación por Pérdida o Deterioro de Activos no Circulantes</t>
  </si>
  <si>
    <t xml:space="preserve">    II. Total del Pasivo (II = IIA + IIB)</t>
  </si>
  <si>
    <t xml:space="preserve">      i. Otros Activos no Circulantes</t>
  </si>
  <si>
    <t xml:space="preserve">  HACIENDA PÚBLICA/PATRIMONIO</t>
  </si>
  <si>
    <t xml:space="preserve">      IB. Total de Activos No Circulantes (IB = a + b + c + d + e + f + g + h + i)</t>
  </si>
  <si>
    <t xml:space="preserve">    IIIA. Hacienda Pública/Patrimonio Contribuido (IIIA = a + b + c)</t>
  </si>
  <si>
    <t xml:space="preserve">    I. Total del Activo (I = IA + IB)</t>
  </si>
  <si>
    <t xml:space="preserve">      a. Aportaciones</t>
  </si>
  <si>
    <t xml:space="preserve">      b. Donaciones de Capital</t>
  </si>
  <si>
    <t xml:space="preserve">      c. Actualización de la Hacienda Pública/Patrimonio</t>
  </si>
  <si>
    <t xml:space="preserve">    IIIB. Hacienda Pública/Patrimonio Generado (IIIB = a + b + c + d + e)</t>
  </si>
  <si>
    <t xml:space="preserve">      a. Resultados del Ejercicio (Ahorro/ Desahorro)</t>
  </si>
  <si>
    <t xml:space="preserve">      b. Resultados de Ejercicios Anteriores</t>
  </si>
  <si>
    <t xml:space="preserve">      c. Revalúos</t>
  </si>
  <si>
    <t xml:space="preserve">      d. Reservas</t>
  </si>
  <si>
    <t xml:space="preserve">      e. Rectificaciones de Resultados de Ejercicios Anteriores</t>
  </si>
  <si>
    <t xml:space="preserve">    IIIC. Exceso o Insuficiencia en la Actualización de la Hacienda Pública/Patrimonio (IIIC=a+b)</t>
  </si>
  <si>
    <t xml:space="preserve">      a. Resultado por Posición Monetaria</t>
  </si>
  <si>
    <t xml:space="preserve">      b. Resultado por Tenencia de Activos no Monetarios</t>
  </si>
  <si>
    <t xml:space="preserve">    III. Total Hacienda Pública/Patrimonio (III = IIIA + IIIB + IIIC)</t>
  </si>
  <si>
    <t xml:space="preserve">  IV. Total del Pasivo y Hacienda Pública/Patrimonio (IV = II + III)</t>
  </si>
  <si>
    <t>Ley de Disciplina Financiera de las Entidades Federativas y los Municipios. Art. 66 fracción XXX de la Ley de Transparencia y Acceso a la Información Pública del Estado de Querétaro.</t>
  </si>
  <si>
    <t>SECRETARÍA DE TESORERÍA Y FINANZAS</t>
  </si>
  <si>
    <t>Informe Analítico de la Deuda Pública y Otros Pasivos - LDF</t>
  </si>
  <si>
    <t>Del 01 de enero al 31 de diciembre de 2021</t>
  </si>
  <si>
    <t xml:space="preserve">Denominación de la Deuda Pública y Otros Pasivos </t>
  </si>
  <si>
    <t>Saldo 31 de diciembre de 2020</t>
  </si>
  <si>
    <t>Disposiciones del periodo</t>
  </si>
  <si>
    <t>Amortizaciones del Periodo</t>
  </si>
  <si>
    <t>Revaluaciones, Reclasificaciones y Otros Ajustes</t>
  </si>
  <si>
    <t>Saldo Final del Periodo h=d+e-f+g</t>
  </si>
  <si>
    <t>Pago de Intereses del Periodo</t>
  </si>
  <si>
    <t>Pago de Comisiones y demás costos asociados durante el Periodo</t>
  </si>
  <si>
    <t xml:space="preserve">  1. Deuda Pública (1=A+B)</t>
  </si>
  <si>
    <t xml:space="preserve">    A. Corto Plazo (A=a1+a2+a3)</t>
  </si>
  <si>
    <t xml:space="preserve">      a1) Instituciones de Crédito</t>
  </si>
  <si>
    <t xml:space="preserve">      a2) Títulos y Valores</t>
  </si>
  <si>
    <t xml:space="preserve">      a3) Arrendamientos Financieros</t>
  </si>
  <si>
    <t xml:space="preserve">    B. Largo Plazo (B=b1+b2+b3)</t>
  </si>
  <si>
    <t xml:space="preserve">      b1) Instituciones de Crédito</t>
  </si>
  <si>
    <t xml:space="preserve">      b2) Títulos y Valores</t>
  </si>
  <si>
    <t xml:space="preserve">      b3) Arrendamientos Financieros</t>
  </si>
  <si>
    <t xml:space="preserve">  2. Otros Pasivos</t>
  </si>
  <si>
    <t xml:space="preserve">  3. Total de la Deuda Pública y Otros Pasivos (3=1+2)</t>
  </si>
  <si>
    <t xml:space="preserve">  4. Deuda Contingente 1 (informativo)</t>
  </si>
  <si>
    <t xml:space="preserve">    A. Deuda Contingente 1</t>
  </si>
  <si>
    <t xml:space="preserve">    B. Deuda Contingente 2</t>
  </si>
  <si>
    <t xml:space="preserve">    C. Deuda Contingente XX</t>
  </si>
  <si>
    <t xml:space="preserve">  5. Valor de Instrumentos Bono Cupón Cero 2 (Informativo)</t>
  </si>
  <si>
    <t xml:space="preserve">    A. Instrumento Bono Cupón Cero 1</t>
  </si>
  <si>
    <t xml:space="preserve">    B. Instrumento Bono Cupón Cero 2</t>
  </si>
  <si>
    <t xml:space="preserve">    C.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</si>
  <si>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</si>
  <si>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</si>
  <si>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</si>
  <si>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</si>
  <si>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</si>
  <si>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</si>
  <si>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6. Obligaciones a Corto Plazo (Informativo)</t>
  </si>
  <si>
    <t xml:space="preserve">          0</t>
  </si>
  <si>
    <t xml:space="preserve">    A.</t>
  </si>
  <si>
    <t xml:space="preserve">        144</t>
  </si>
  <si>
    <t>TIIE+1</t>
  </si>
  <si>
    <t xml:space="preserve">          8</t>
  </si>
  <si>
    <t xml:space="preserve">    B. Crédito 2</t>
  </si>
  <si>
    <t xml:space="preserve">    C. Crédito XX</t>
  </si>
  <si>
    <t>Del 1 de Enero al 31 de Diciembre de 2021 (b)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</si>
  <si>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</si>
  <si>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</si>
  <si>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</si>
  <si>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</si>
  <si>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</si>
  <si>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</si>
  <si>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</si>
  <si>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</si>
  <si>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</si>
  <si>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</si>
  <si>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</si>
  <si>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</si>
  <si>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</si>
  <si>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</si>
  <si>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</si>
  <si>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</si>
  <si>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</si>
  <si>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</si>
  <si>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</si>
  <si>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</si>
  <si>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</si>
  <si>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</si>
  <si>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</si>
  <si>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</si>
  <si>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</si>
  <si>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</si>
  <si>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</si>
  <si>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</si>
  <si>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</si>
  <si>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</si>
  <si>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</si>
  <si>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</si>
  <si>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</si>
  <si>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Bajo protesta de decir verdad declaramos que los estados financieros y sus notas, son razonablemente correctos y son responsabilidad del emisor </t>
  </si>
  <si>
    <t>Balance Presupuestario - LDF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</si>
  <si>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</si>
  <si>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</si>
  <si>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</si>
  <si>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</si>
  <si>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</si>
  <si>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</si>
  <si>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</si>
  <si>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</si>
  <si>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</si>
  <si>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</si>
  <si>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</si>
  <si>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</si>
  <si>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</si>
  <si>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</si>
  <si>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</si>
  <si>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</si>
  <si>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</si>
  <si>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</si>
  <si>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</si>
  <si>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</si>
  <si>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</si>
  <si>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</si>
  <si>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</si>
  <si>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</si>
  <si>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</si>
  <si>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</si>
  <si>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</si>
  <si>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</si>
  <si>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</si>
  <si>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</si>
  <si>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</si>
  <si>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</si>
  <si>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</si>
  <si>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</si>
  <si>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</si>
  <si>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</si>
  <si>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</si>
  <si>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</si>
  <si>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</si>
  <si>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</si>
  <si>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</si>
  <si>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notas, son razonablemente correctos y son responsabilidad del emisor</t>
  </si>
  <si>
    <t>Municipio de Corregidora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</si>
  <si>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</si>
  <si>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</si>
  <si>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</si>
  <si>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</si>
  <si>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</si>
  <si>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</si>
  <si>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</si>
  <si>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</si>
  <si>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</si>
  <si>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</si>
  <si>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</si>
  <si>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</si>
  <si>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</si>
  <si>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</si>
  <si>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</si>
  <si>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</si>
  <si>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</si>
  <si>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</si>
  <si>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</si>
  <si>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</si>
  <si>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</si>
  <si>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</si>
  <si>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</si>
  <si>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</si>
  <si>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</si>
  <si>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</si>
  <si>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</si>
  <si>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</si>
  <si>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</si>
  <si>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</si>
  <si>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</si>
  <si>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</si>
  <si>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</si>
  <si>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</si>
  <si>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</si>
  <si>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</si>
  <si>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</si>
  <si>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</si>
  <si>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</si>
  <si>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</si>
  <si>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</si>
  <si>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</si>
  <si>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</si>
  <si>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</si>
  <si>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</si>
  <si>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</si>
  <si>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</si>
  <si>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</si>
  <si>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</si>
  <si>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</si>
  <si>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</si>
  <si>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</si>
  <si>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</si>
  <si>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</si>
  <si>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</si>
  <si>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</si>
  <si>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</si>
  <si>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</si>
  <si>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</si>
  <si>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</si>
  <si>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</si>
  <si>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</si>
  <si>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</si>
  <si>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</si>
  <si>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</si>
  <si>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</si>
  <si>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</si>
  <si>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</si>
  <si>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</si>
  <si>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</si>
  <si>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</si>
  <si>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</si>
  <si>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</si>
  <si>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</si>
  <si>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</si>
  <si>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</si>
  <si>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</si>
  <si>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</si>
  <si>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</si>
  <si>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</si>
  <si>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</si>
  <si>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</si>
  <si>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</si>
  <si>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</si>
  <si>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</si>
  <si>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</si>
  <si>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</si>
  <si>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</si>
  <si>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</si>
  <si>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</si>
  <si>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</si>
  <si>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</si>
  <si>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</si>
  <si>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</si>
  <si>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</si>
  <si>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</si>
  <si>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</si>
  <si>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</si>
  <si>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</si>
  <si>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</si>
  <si>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</si>
  <si>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</si>
  <si>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</si>
  <si>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</si>
  <si>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</si>
  <si>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</si>
  <si>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</si>
  <si>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</si>
  <si>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</si>
  <si>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</si>
  <si>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</si>
  <si>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</si>
  <si>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</si>
  <si>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</si>
  <si>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</si>
  <si>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</si>
  <si>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</si>
  <si>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</si>
  <si>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</si>
  <si>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</si>
  <si>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</si>
  <si>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</si>
  <si>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</si>
  <si>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</si>
  <si>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</si>
  <si>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</si>
  <si>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</si>
  <si>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</si>
  <si>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</si>
  <si>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</si>
  <si>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</si>
  <si>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</si>
  <si>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</si>
  <si>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</si>
  <si>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</si>
  <si>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</si>
  <si>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</si>
  <si>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</si>
  <si>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</si>
  <si>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</si>
  <si>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</si>
  <si>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</si>
  <si>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</si>
  <si>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</si>
  <si>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</si>
  <si>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</si>
  <si>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</si>
  <si>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</si>
  <si>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</si>
  <si>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</si>
  <si>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</si>
  <si>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</si>
  <si>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</si>
  <si>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AYUNTAMIENTO</t>
  </si>
  <si>
    <t>SECRETARIA DE CONTROL Y EVALUACION</t>
  </si>
  <si>
    <t>SECRETARIA PARTICULAR</t>
  </si>
  <si>
    <t>SECRETARIA DEL AYUNTAMIENTO</t>
  </si>
  <si>
    <t>SECRETARIA DE TESORERIA Y FINANZAS</t>
  </si>
  <si>
    <t>SECRETARIA DE ADMINISTRACION</t>
  </si>
  <si>
    <t>SECRETARIA DE SERVICIOS PUBLICOS MUNICIPALES</t>
  </si>
  <si>
    <t>SECRETARIA DE OBRAS PUBLICAS</t>
  </si>
  <si>
    <t>SECRETARIA DE SEGURIDAD PUBLICA MUNICIPAL</t>
  </si>
  <si>
    <t>SECRETARIA DE GOBIERNO</t>
  </si>
  <si>
    <t>SECRETARIA DE DESARROLLO SOCIAL</t>
  </si>
  <si>
    <t>SECRETARIA DE DESARROLLO ECONOMICO</t>
  </si>
  <si>
    <t>SECRETARIA TECNICA DE PRESIDENCIA</t>
  </si>
  <si>
    <t>SECRETARIA DE MOVILIDAD DESARROLLO URBANO Y ECOLOGIA</t>
  </si>
  <si>
    <t>SECRETARIA DE GESTION DELEGACIONAL</t>
  </si>
  <si>
    <t>SECRETARIA DE LA MUJER</t>
  </si>
  <si>
    <t>SECRETARIA DE ATENCION CIUDADANA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</si>
  <si>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</si>
  <si>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</si>
  <si>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</si>
  <si>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</si>
  <si>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</si>
  <si>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</si>
  <si>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</si>
  <si>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</si>
  <si>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</si>
  <si>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</si>
  <si>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</si>
  <si>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</si>
  <si>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</si>
  <si>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</si>
  <si>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</si>
  <si>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</si>
  <si>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</si>
  <si>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</si>
  <si>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</si>
  <si>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</si>
  <si>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</si>
  <si>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</si>
  <si>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</si>
  <si>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</si>
  <si>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</si>
  <si>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</si>
  <si>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</si>
  <si>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</si>
  <si>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</si>
  <si>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</si>
  <si>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</si>
  <si>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</si>
  <si>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</si>
  <si>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</si>
  <si>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</si>
  <si>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</si>
  <si>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</si>
  <si>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</si>
  <si>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</si>
  <si>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</si>
  <si>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</si>
  <si>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</si>
  <si>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</si>
  <si>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</si>
  <si>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</si>
  <si>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</si>
  <si>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</si>
  <si>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</si>
  <si>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</si>
  <si>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</si>
  <si>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</si>
  <si>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rPr>
        <sz val="10"/>
        <rFont val="Arial MT"/>
        <family val="2"/>
      </rPr>
      <t xml:space="preserve">De conformidad con el artículo 18, fracción IV de la Ley de Disciplina Financiera de las Entidades
</t>
    </r>
    <r>
      <rPr>
        <sz val="10"/>
        <rFont val="Arial MT"/>
        <family val="2"/>
      </rPr>
      <t>Federativas y los Municipios, el estudio actuarial de las pensiones de los trabajadores:</t>
    </r>
  </si>
  <si>
    <r>
      <rPr>
        <b/>
        <sz val="6"/>
        <rFont val="Arial"/>
        <family val="2"/>
      </rPr>
      <t xml:space="preserve">MUNICIPIO DE CORREGIDORA, QUERETARO
</t>
    </r>
    <r>
      <rPr>
        <b/>
        <sz val="6"/>
        <rFont val="Arial"/>
        <family val="2"/>
      </rPr>
      <t>Informe sobre Estudios Actuariales – LDF</t>
    </r>
  </si>
  <si>
    <r>
      <rPr>
        <b/>
        <sz val="6"/>
        <rFont val="Arial"/>
        <family val="2"/>
      </rPr>
      <t>Riesgos de</t>
    </r>
  </si>
  <si>
    <r>
      <rPr>
        <b/>
        <sz val="6"/>
        <rFont val="Arial"/>
        <family val="2"/>
      </rPr>
      <t xml:space="preserve">Otras
</t>
    </r>
    <r>
      <rPr>
        <b/>
        <sz val="6"/>
        <rFont val="Arial"/>
        <family val="2"/>
      </rPr>
      <t>prestaciones</t>
    </r>
  </si>
  <si>
    <r>
      <rPr>
        <b/>
        <sz val="6"/>
        <rFont val="Arial"/>
        <family val="2"/>
      </rPr>
      <t>Tipo de Sistema</t>
    </r>
  </si>
  <si>
    <r>
      <rPr>
        <b/>
        <sz val="6"/>
        <rFont val="Arial"/>
        <family val="2"/>
      </rPr>
      <t>Pensiones y jubilaciones</t>
    </r>
  </si>
  <si>
    <r>
      <rPr>
        <b/>
        <sz val="6"/>
        <rFont val="Arial"/>
        <family val="2"/>
      </rPr>
      <t>Salud</t>
    </r>
  </si>
  <si>
    <r>
      <rPr>
        <b/>
        <sz val="6"/>
        <rFont val="Arial"/>
        <family val="2"/>
      </rPr>
      <t>trabajo</t>
    </r>
  </si>
  <si>
    <r>
      <rPr>
        <b/>
        <sz val="6"/>
        <rFont val="Arial"/>
        <family val="2"/>
      </rPr>
      <t>Invalidez y vida</t>
    </r>
  </si>
  <si>
    <r>
      <rPr>
        <b/>
        <sz val="6"/>
        <rFont val="Arial"/>
        <family val="2"/>
      </rPr>
      <t>sociales</t>
    </r>
  </si>
  <si>
    <r>
      <rPr>
        <sz val="6"/>
        <rFont val="Arial MT"/>
        <family val="2"/>
      </rPr>
      <t>Prestación laboral o Fondo general para trabajadores del estado o municipio</t>
    </r>
  </si>
  <si>
    <r>
      <rPr>
        <b/>
        <sz val="6"/>
        <rFont val="Arial"/>
        <family val="2"/>
      </rPr>
      <t>PRESTACIÓN LABORAL</t>
    </r>
  </si>
  <si>
    <r>
      <rPr>
        <sz val="6"/>
        <rFont val="Arial MT"/>
        <family val="2"/>
      </rPr>
      <t>No aplica</t>
    </r>
  </si>
  <si>
    <r>
      <rPr>
        <sz val="6"/>
        <rFont val="Arial MT"/>
        <family val="2"/>
      </rPr>
      <t xml:space="preserve">Beneficio definido, Contribución definida o
</t>
    </r>
    <r>
      <rPr>
        <sz val="6"/>
        <rFont val="Arial MT"/>
        <family val="2"/>
      </rPr>
      <t>Mixto</t>
    </r>
  </si>
  <si>
    <r>
      <rPr>
        <b/>
        <sz val="6"/>
        <rFont val="Arial"/>
        <family val="2"/>
      </rPr>
      <t>BENEFICIO DEFINIDO</t>
    </r>
  </si>
  <si>
    <r>
      <rPr>
        <sz val="6"/>
        <rFont val="Arial MT"/>
        <family val="2"/>
      </rPr>
      <t xml:space="preserve">No
</t>
    </r>
    <r>
      <rPr>
        <sz val="6"/>
        <rFont val="Arial MT"/>
        <family val="2"/>
      </rPr>
      <t>aplica</t>
    </r>
  </si>
  <si>
    <r>
      <rPr>
        <b/>
        <sz val="6"/>
        <rFont val="Arial"/>
        <family val="2"/>
      </rPr>
      <t>Población afiliada</t>
    </r>
  </si>
  <si>
    <r>
      <rPr>
        <sz val="6"/>
        <rFont val="Arial MT"/>
        <family val="2"/>
      </rPr>
      <t>Activos</t>
    </r>
  </si>
  <si>
    <r>
      <rPr>
        <sz val="6"/>
        <rFont val="Arial MT"/>
        <family val="2"/>
      </rPr>
      <t>Edad máxima</t>
    </r>
  </si>
  <si>
    <r>
      <rPr>
        <sz val="6"/>
        <rFont val="Arial MT"/>
        <family val="2"/>
      </rPr>
      <t>Edad mínima</t>
    </r>
  </si>
  <si>
    <r>
      <rPr>
        <sz val="6"/>
        <rFont val="Arial MT"/>
        <family val="2"/>
      </rPr>
      <t>Edad promedio</t>
    </r>
  </si>
  <si>
    <r>
      <rPr>
        <sz val="6"/>
        <rFont val="Arial MT"/>
        <family val="2"/>
      </rPr>
      <t>Pensionados y Jubilados</t>
    </r>
  </si>
  <si>
    <r>
      <rPr>
        <sz val="6"/>
        <rFont val="Arial MT"/>
        <family val="2"/>
      </rPr>
      <t>Beneficiarios</t>
    </r>
  </si>
  <si>
    <r>
      <rPr>
        <sz val="6"/>
        <rFont val="Arial MT"/>
        <family val="2"/>
      </rPr>
      <t>Promedio de años de servicio (trabajadores activos)</t>
    </r>
  </si>
  <si>
    <r>
      <rPr>
        <sz val="6"/>
        <rFont val="Arial MT"/>
        <family val="2"/>
      </rPr>
      <t xml:space="preserve">Aportación individual al plan de pensión como % del
</t>
    </r>
    <r>
      <rPr>
        <sz val="6"/>
        <rFont val="Arial MT"/>
        <family val="2"/>
      </rPr>
      <t>salario</t>
    </r>
  </si>
  <si>
    <r>
      <rPr>
        <sz val="6"/>
        <rFont val="Arial MT"/>
        <family val="2"/>
      </rPr>
      <t xml:space="preserve">Aportación del ente público al plan de pensión como %
</t>
    </r>
    <r>
      <rPr>
        <sz val="6"/>
        <rFont val="Arial MT"/>
        <family val="2"/>
      </rPr>
      <t>del salario</t>
    </r>
  </si>
  <si>
    <r>
      <rPr>
        <sz val="6"/>
        <rFont val="Arial MT"/>
        <family val="2"/>
      </rPr>
      <t xml:space="preserve">Crecimiento esperado de los pensionados y jubilados
</t>
    </r>
    <r>
      <rPr>
        <sz val="6"/>
        <rFont val="Arial MT"/>
        <family val="2"/>
      </rPr>
      <t>(como %)</t>
    </r>
  </si>
  <si>
    <r>
      <rPr>
        <sz val="6"/>
        <rFont val="Arial MT"/>
        <family val="2"/>
      </rPr>
      <t xml:space="preserve">Crecimiento esperado de los activos (como
</t>
    </r>
    <r>
      <rPr>
        <sz val="6"/>
        <rFont val="Arial MT"/>
        <family val="2"/>
      </rPr>
      <t>%)</t>
    </r>
  </si>
  <si>
    <r>
      <rPr>
        <sz val="6"/>
        <rFont val="Arial MT"/>
        <family val="2"/>
      </rPr>
      <t>Edad de Jubilación o Pensión</t>
    </r>
  </si>
  <si>
    <r>
      <rPr>
        <sz val="6"/>
        <rFont val="Arial MT"/>
        <family val="2"/>
      </rPr>
      <t>Esperanza de vida</t>
    </r>
  </si>
  <si>
    <r>
      <rPr>
        <b/>
        <sz val="6"/>
        <rFont val="Arial"/>
        <family val="2"/>
      </rPr>
      <t>Ingresos del Fondo</t>
    </r>
  </si>
  <si>
    <r>
      <rPr>
        <sz val="6"/>
        <rFont val="Arial MT"/>
        <family val="2"/>
      </rPr>
      <t>Ingresos Anuales al Fondo de Pensiones</t>
    </r>
  </si>
  <si>
    <r>
      <rPr>
        <b/>
        <sz val="6"/>
        <rFont val="Arial"/>
        <family val="2"/>
      </rPr>
      <t>Nómina anual</t>
    </r>
  </si>
  <si>
    <r>
      <rPr>
        <sz val="6"/>
        <rFont val="Arial MT"/>
        <family val="2"/>
      </rPr>
      <t>Beneficiarios de Pensionados y Jubilados</t>
    </r>
  </si>
  <si>
    <r>
      <rPr>
        <b/>
        <sz val="6"/>
        <rFont val="Arial"/>
        <family val="2"/>
      </rPr>
      <t>Monto mensual por pensión</t>
    </r>
  </si>
  <si>
    <r>
      <rPr>
        <sz val="6"/>
        <rFont val="Arial MT"/>
        <family val="2"/>
      </rPr>
      <t>Máximo</t>
    </r>
  </si>
  <si>
    <r>
      <rPr>
        <sz val="6"/>
        <rFont val="Arial MT"/>
        <family val="2"/>
      </rPr>
      <t>Mínimo</t>
    </r>
  </si>
  <si>
    <r>
      <rPr>
        <sz val="6"/>
        <rFont val="Arial MT"/>
        <family val="2"/>
      </rPr>
      <t>Promedio</t>
    </r>
  </si>
  <si>
    <r>
      <rPr>
        <b/>
        <sz val="6"/>
        <rFont val="Arial"/>
        <family val="2"/>
      </rPr>
      <t>Monto de la reserva</t>
    </r>
  </si>
  <si>
    <r>
      <rPr>
        <b/>
        <sz val="6"/>
        <rFont val="Arial"/>
        <family val="2"/>
      </rPr>
      <t>Valor presente de las obligaciones</t>
    </r>
  </si>
  <si>
    <r>
      <rPr>
        <sz val="6"/>
        <rFont val="Arial MT"/>
        <family val="2"/>
      </rPr>
      <t>Pensiones y Jubilaciones en curso de pago</t>
    </r>
  </si>
  <si>
    <r>
      <rPr>
        <sz val="6"/>
        <rFont val="Arial MT"/>
        <family val="2"/>
      </rPr>
      <t>Generación actual</t>
    </r>
  </si>
  <si>
    <r>
      <rPr>
        <sz val="6"/>
        <rFont val="Arial MT"/>
        <family val="2"/>
      </rPr>
      <t>Generaciones futuras</t>
    </r>
  </si>
  <si>
    <r>
      <rPr>
        <b/>
        <sz val="6"/>
        <rFont val="Arial"/>
        <family val="2"/>
      </rPr>
      <t>Valor presente de las contribuciones asociadas a los</t>
    </r>
  </si>
  <si>
    <r>
      <rPr>
        <b/>
        <sz val="6"/>
        <rFont val="Arial"/>
        <family val="2"/>
      </rPr>
      <t>sueldos futuros de cotización X%</t>
    </r>
  </si>
  <si>
    <r>
      <rPr>
        <b/>
        <sz val="6"/>
        <rFont val="Arial"/>
        <family val="2"/>
      </rPr>
      <t>Valor presente de aportaciones futuras</t>
    </r>
  </si>
  <si>
    <r>
      <rPr>
        <sz val="6"/>
        <rFont val="Arial MT"/>
        <family val="2"/>
      </rPr>
      <t>Otros Ingresos</t>
    </r>
  </si>
  <si>
    <r>
      <rPr>
        <b/>
        <sz val="6"/>
        <rFont val="Arial"/>
        <family val="2"/>
      </rPr>
      <t xml:space="preserve">Déficit/super ávit actuarial </t>
    </r>
    <r>
      <rPr>
        <sz val="6"/>
        <rFont val="Arial MT"/>
        <family val="2"/>
      </rPr>
      <t xml:space="preserve">Generación actual Generacione s futuras </t>
    </r>
    <r>
      <rPr>
        <b/>
        <sz val="6"/>
        <rFont val="Arial"/>
        <family val="2"/>
      </rPr>
      <t xml:space="preserve">Periodo de suficiencia </t>
    </r>
    <r>
      <rPr>
        <sz val="6"/>
        <rFont val="Arial MT"/>
        <family val="2"/>
      </rPr>
      <t xml:space="preserve">Año de descapitaliza
</t>
    </r>
    <r>
      <rPr>
        <sz val="6"/>
        <rFont val="Arial MT"/>
        <family val="2"/>
      </rPr>
      <t>ción Tasa de rendimiento</t>
    </r>
  </si>
  <si>
    <r>
      <rPr>
        <sz val="6"/>
        <rFont val="Arial MT"/>
        <family val="2"/>
      </rPr>
      <t xml:space="preserve">$248,945,192.27
</t>
    </r>
    <r>
      <rPr>
        <sz val="6"/>
        <rFont val="Arial MT"/>
        <family val="2"/>
      </rPr>
      <t xml:space="preserve">$951,653,931.96
</t>
    </r>
    <r>
      <rPr>
        <sz val="6"/>
        <rFont val="Arial MT"/>
        <family val="2"/>
      </rPr>
      <t xml:space="preserve">2018
</t>
    </r>
    <r>
      <rPr>
        <sz val="6"/>
        <rFont val="Arial MT"/>
        <family val="2"/>
      </rPr>
      <t>6.89%</t>
    </r>
  </si>
  <si>
    <r>
      <rPr>
        <sz val="6"/>
        <rFont val="Arial MT"/>
        <family val="2"/>
      </rPr>
      <t xml:space="preserve">No aplica No aplica
</t>
    </r>
    <r>
      <rPr>
        <sz val="6"/>
        <rFont val="Arial MT"/>
        <family val="2"/>
      </rPr>
      <t>No aplica No aplica</t>
    </r>
  </si>
  <si>
    <r>
      <rPr>
        <b/>
        <sz val="6"/>
        <rFont val="Arial"/>
        <family val="2"/>
      </rPr>
      <t>Estudio actuarial</t>
    </r>
  </si>
  <si>
    <r>
      <rPr>
        <sz val="6"/>
        <rFont val="Arial MT"/>
        <family val="2"/>
      </rPr>
      <t>Año de elaboración del estudio actuarial Empresa que elaboró el estudio actuarial</t>
    </r>
  </si>
  <si>
    <r>
      <rPr>
        <sz val="6"/>
        <rFont val="Arial MT"/>
        <family val="2"/>
      </rPr>
      <t xml:space="preserve">09/04/2018
</t>
    </r>
    <r>
      <rPr>
        <sz val="6"/>
        <rFont val="Arial MT"/>
        <family val="2"/>
      </rPr>
      <t xml:space="preserve">JR VALUACIONES ACTUARIALES,
</t>
    </r>
    <r>
      <rPr>
        <sz val="6"/>
        <rFont val="Arial MT"/>
        <family val="2"/>
      </rPr>
      <t>SC.</t>
    </r>
  </si>
  <si>
    <r>
      <rPr>
        <sz val="9"/>
        <rFont val="Arial MT"/>
        <family val="2"/>
      </rPr>
      <t>Los datos identificados como “no aplica,” n</t>
    </r>
    <r>
      <rPr>
        <sz val="9"/>
        <color rgb="FF202020"/>
        <rFont val="Arial MT"/>
        <family val="2"/>
      </rPr>
      <t xml:space="preserve">o existen porque no hay activos del plan, es decir dinero guardado
</t>
    </r>
    <r>
      <rPr>
        <sz val="9"/>
        <color rgb="FF202020"/>
        <rFont val="Arial MT"/>
        <family val="2"/>
      </rPr>
      <t>en banco para este efecto, además  no existen las  prestaciones  que indican las  otras columnas por lo que solamente se llena la de pensiones y jubilaciones.</t>
    </r>
  </si>
  <si>
    <t>MUNICIPIO DE CORREGIDORA, QUERÉTARO</t>
  </si>
  <si>
    <t>DIRECCIÓN DE EGRESOS</t>
  </si>
  <si>
    <t>INFORME ANALÍTICO DE OBLIGACIONES DIFERENTES DE FINANCIAMIENTOS - LDF</t>
  </si>
  <si>
    <t>MUNICIPIO DE CORREGIDORA,QUERÉTARO</t>
  </si>
  <si>
    <t>SECRETARÍA DE TESORERÍA Y FINANZAS - DIRECCÓN DE EGRESOS</t>
  </si>
  <si>
    <t>SECRETARÍA DE TESORERÍA Y FINANZAS - DIRECCIÓN DE EGRESOS</t>
  </si>
  <si>
    <t>Al 31 de diciembre de 2020 y al 31 de diciembre de 2021</t>
  </si>
  <si>
    <t>MUNICIPIO DE CORREGIDORA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</si>
</sst>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\$#,##0.00"/>
    <numFmt numFmtId="166" formatCode="0.00\ %"/>
  </numFmts>
  <fonts count="46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 Gothic"/>
      <family val="2"/>
      <charset val="134"/>
    </font>
    <font>
      <b/>
      <sz val="10"/>
      <color indexed="8"/>
      <name val="Century Gothic"/>
      <family val="2"/>
      <charset val="134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Times New Roman"/>
      <charset val="204"/>
    </font>
    <font>
      <sz val="10"/>
      <name val="Arial MT"/>
      <family val="2"/>
    </font>
    <font>
      <b/>
      <sz val="6"/>
      <name val="Arial"/>
      <family val="2"/>
    </font>
    <font>
      <b/>
      <sz val="6"/>
      <name val="Arial"/>
    </font>
    <font>
      <sz val="6"/>
      <name val="Arial MT"/>
    </font>
    <font>
      <sz val="6"/>
      <name val="Arial MT"/>
      <family val="2"/>
    </font>
    <font>
      <sz val="6"/>
      <color rgb="FF000000"/>
      <name val="Arial MT"/>
      <family val="2"/>
    </font>
    <font>
      <sz val="9"/>
      <name val="Arial MT"/>
      <family val="2"/>
    </font>
    <font>
      <sz val="9"/>
      <color rgb="FF202020"/>
      <name val="Arial MT"/>
      <family val="2"/>
    </font>
    <font>
      <sz val="10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1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4" fillId="0" borderId="0"/>
    <xf numFmtId="0" fontId="1" fillId="0" borderId="0"/>
  </cellStyleXfs>
  <cellXfs count="282">
    <xf numFmtId="0" fontId="0" fillId="0" borderId="0" xfId="0"/>
    <xf numFmtId="0" fontId="22" fillId="34" borderId="0" xfId="0" applyNumberFormat="1" applyFont="1" applyFill="1" applyBorder="1" applyAlignment="1" applyProtection="1">
      <alignment horizontal="center" wrapText="1"/>
    </xf>
    <xf numFmtId="44" fontId="0" fillId="0" borderId="0" xfId="0" applyNumberFormat="1" applyFont="1" applyFill="1" applyBorder="1" applyAlignment="1" applyProtection="1"/>
    <xf numFmtId="0" fontId="3" fillId="0" borderId="0" xfId="42"/>
    <xf numFmtId="0" fontId="22" fillId="34" borderId="0" xfId="42" applyNumberFormat="1" applyFont="1" applyFill="1" applyBorder="1" applyAlignment="1" applyProtection="1">
      <alignment horizontal="center" wrapText="1"/>
    </xf>
    <xf numFmtId="4" fontId="0" fillId="0" borderId="0" xfId="43" applyNumberFormat="1" applyFont="1" applyFill="1"/>
    <xf numFmtId="44" fontId="3" fillId="0" borderId="0" xfId="42" applyNumberFormat="1" applyFont="1" applyFill="1" applyBorder="1" applyAlignment="1" applyProtection="1"/>
    <xf numFmtId="4" fontId="3" fillId="0" borderId="0" xfId="42" applyNumberFormat="1"/>
    <xf numFmtId="4" fontId="0" fillId="0" borderId="0" xfId="43" applyNumberFormat="1" applyFont="1"/>
    <xf numFmtId="4" fontId="3" fillId="0" borderId="0" xfId="42" applyNumberFormat="1" applyFill="1"/>
    <xf numFmtId="43" fontId="0" fillId="0" borderId="0" xfId="43" applyFont="1" applyFill="1" applyBorder="1" applyAlignment="1" applyProtection="1"/>
    <xf numFmtId="0" fontId="24" fillId="36" borderId="14" xfId="42" applyFont="1" applyFill="1" applyBorder="1" applyAlignment="1">
      <alignment horizontal="center" vertical="center" wrapText="1"/>
    </xf>
    <xf numFmtId="0" fontId="24" fillId="36" borderId="15" xfId="42" applyFont="1" applyFill="1" applyBorder="1" applyAlignment="1">
      <alignment horizontal="center" vertical="center" wrapText="1"/>
    </xf>
    <xf numFmtId="0" fontId="24" fillId="36" borderId="16" xfId="42" applyFont="1" applyFill="1" applyBorder="1" applyAlignment="1">
      <alignment horizontal="center" vertical="center"/>
    </xf>
    <xf numFmtId="0" fontId="24" fillId="0" borderId="14" xfId="42" applyFont="1" applyBorder="1" applyAlignment="1">
      <alignment horizontal="justify" vertical="center" wrapText="1"/>
    </xf>
    <xf numFmtId="0" fontId="25" fillId="0" borderId="15" xfId="42" applyFont="1" applyBorder="1" applyAlignment="1">
      <alignment horizontal="justify" vertical="center" wrapText="1"/>
    </xf>
    <xf numFmtId="0" fontId="24" fillId="0" borderId="14" xfId="42" applyFont="1" applyBorder="1" applyAlignment="1">
      <alignment horizontal="left" vertical="center" wrapText="1"/>
    </xf>
    <xf numFmtId="164" fontId="24" fillId="0" borderId="15" xfId="42" applyNumberFormat="1" applyFont="1" applyBorder="1" applyAlignment="1">
      <alignment horizontal="right" vertical="center" wrapText="1"/>
    </xf>
    <xf numFmtId="0" fontId="26" fillId="0" borderId="14" xfId="42" applyFont="1" applyBorder="1" applyAlignment="1">
      <alignment horizontal="left" vertical="center" wrapText="1" indent="1"/>
    </xf>
    <xf numFmtId="164" fontId="26" fillId="0" borderId="15" xfId="42" applyNumberFormat="1" applyFont="1" applyBorder="1" applyAlignment="1">
      <alignment horizontal="right" vertical="center" wrapText="1"/>
    </xf>
    <xf numFmtId="0" fontId="26" fillId="0" borderId="14" xfId="42" applyFont="1" applyBorder="1" applyAlignment="1">
      <alignment horizontal="left" vertical="center" wrapText="1"/>
    </xf>
    <xf numFmtId="0" fontId="26" fillId="0" borderId="16" xfId="42" applyFont="1" applyBorder="1" applyAlignment="1">
      <alignment horizontal="justify" vertical="center" wrapText="1"/>
    </xf>
    <xf numFmtId="164" fontId="24" fillId="0" borderId="17" xfId="42" applyNumberFormat="1" applyFont="1" applyBorder="1" applyAlignment="1">
      <alignment horizontal="justify" vertical="center" wrapText="1"/>
    </xf>
    <xf numFmtId="0" fontId="27" fillId="0" borderId="0" xfId="42" applyFont="1"/>
    <xf numFmtId="0" fontId="27" fillId="0" borderId="23" xfId="42" applyFont="1" applyBorder="1" applyAlignment="1">
      <alignment vertical="center"/>
    </xf>
    <xf numFmtId="0" fontId="28" fillId="36" borderId="15" xfId="42" applyFont="1" applyFill="1" applyBorder="1" applyAlignment="1">
      <alignment horizontal="center" vertical="center" wrapText="1"/>
    </xf>
    <xf numFmtId="0" fontId="28" fillId="36" borderId="17" xfId="42" applyFont="1" applyFill="1" applyBorder="1" applyAlignment="1">
      <alignment horizontal="center" vertical="center" wrapText="1"/>
    </xf>
    <xf numFmtId="164" fontId="28" fillId="0" borderId="14" xfId="42" applyNumberFormat="1" applyFont="1" applyBorder="1" applyAlignment="1">
      <alignment vertical="center" wrapText="1"/>
    </xf>
    <xf numFmtId="164" fontId="28" fillId="0" borderId="15" xfId="42" applyNumberFormat="1" applyFont="1" applyBorder="1" applyAlignment="1">
      <alignment vertical="center" wrapText="1"/>
    </xf>
    <xf numFmtId="164" fontId="27" fillId="0" borderId="14" xfId="42" applyNumberFormat="1" applyFont="1" applyBorder="1" applyAlignment="1">
      <alignment horizontal="left" vertical="center" wrapText="1" indent="5"/>
    </xf>
    <xf numFmtId="164" fontId="27" fillId="0" borderId="15" xfId="42" applyNumberFormat="1" applyFont="1" applyBorder="1" applyAlignment="1">
      <alignment vertical="center" wrapText="1"/>
    </xf>
    <xf numFmtId="164" fontId="27" fillId="0" borderId="14" xfId="42" applyNumberFormat="1" applyFont="1" applyBorder="1" applyAlignment="1">
      <alignment vertical="center" wrapText="1"/>
    </xf>
    <xf numFmtId="164" fontId="27" fillId="0" borderId="0" xfId="42" applyNumberFormat="1" applyFont="1"/>
    <xf numFmtId="164" fontId="27" fillId="36" borderId="15" xfId="42" applyNumberFormat="1" applyFont="1" applyFill="1" applyBorder="1" applyAlignment="1">
      <alignment vertical="center" wrapText="1"/>
    </xf>
    <xf numFmtId="164" fontId="27" fillId="0" borderId="16" xfId="42" applyNumberFormat="1" applyFont="1" applyBorder="1" applyAlignment="1">
      <alignment vertical="center" wrapText="1"/>
    </xf>
    <xf numFmtId="164" fontId="27" fillId="0" borderId="17" xfId="42" applyNumberFormat="1" applyFont="1" applyBorder="1" applyAlignment="1">
      <alignment vertical="center" wrapText="1"/>
    </xf>
    <xf numFmtId="164" fontId="28" fillId="36" borderId="11" xfId="42" applyNumberFormat="1" applyFont="1" applyFill="1" applyBorder="1" applyAlignment="1">
      <alignment vertical="center"/>
    </xf>
    <xf numFmtId="164" fontId="28" fillId="36" borderId="13" xfId="42" applyNumberFormat="1" applyFont="1" applyFill="1" applyBorder="1" applyAlignment="1">
      <alignment horizontal="center" vertical="center" wrapText="1"/>
    </xf>
    <xf numFmtId="164" fontId="27" fillId="0" borderId="24" xfId="42" applyNumberFormat="1" applyFont="1" applyBorder="1" applyAlignment="1">
      <alignment vertical="center" wrapText="1"/>
    </xf>
    <xf numFmtId="164" fontId="28" fillId="0" borderId="16" xfId="42" applyNumberFormat="1" applyFont="1" applyBorder="1" applyAlignment="1">
      <alignment vertical="center" wrapText="1"/>
    </xf>
    <xf numFmtId="164" fontId="28" fillId="0" borderId="17" xfId="42" applyNumberFormat="1" applyFont="1" applyBorder="1" applyAlignment="1">
      <alignment vertical="center" wrapText="1"/>
    </xf>
    <xf numFmtId="164" fontId="28" fillId="36" borderId="20" xfId="42" applyNumberFormat="1" applyFont="1" applyFill="1" applyBorder="1" applyAlignment="1">
      <alignment horizontal="center" vertical="center"/>
    </xf>
    <xf numFmtId="164" fontId="28" fillId="36" borderId="17" xfId="42" applyNumberFormat="1" applyFont="1" applyFill="1" applyBorder="1" applyAlignment="1">
      <alignment horizontal="center" vertical="center"/>
    </xf>
    <xf numFmtId="164" fontId="27" fillId="0" borderId="24" xfId="42" applyNumberFormat="1" applyFont="1" applyBorder="1" applyAlignment="1">
      <alignment vertical="center"/>
    </xf>
    <xf numFmtId="164" fontId="27" fillId="0" borderId="15" xfId="42" applyNumberFormat="1" applyFont="1" applyBorder="1" applyAlignment="1">
      <alignment vertical="center"/>
    </xf>
    <xf numFmtId="164" fontId="28" fillId="0" borderId="14" xfId="42" applyNumberFormat="1" applyFont="1" applyBorder="1" applyAlignment="1">
      <alignment vertical="center"/>
    </xf>
    <xf numFmtId="164" fontId="28" fillId="0" borderId="15" xfId="42" applyNumberFormat="1" applyFont="1" applyBorder="1" applyAlignment="1">
      <alignment vertical="center"/>
    </xf>
    <xf numFmtId="164" fontId="27" fillId="0" borderId="14" xfId="42" applyNumberFormat="1" applyFont="1" applyBorder="1" applyAlignment="1">
      <alignment horizontal="left" vertical="center" indent="5"/>
    </xf>
    <xf numFmtId="164" fontId="27" fillId="0" borderId="14" xfId="42" applyNumberFormat="1" applyFont="1" applyBorder="1" applyAlignment="1">
      <alignment vertical="center"/>
    </xf>
    <xf numFmtId="164" fontId="28" fillId="0" borderId="16" xfId="42" applyNumberFormat="1" applyFont="1" applyBorder="1" applyAlignment="1">
      <alignment vertical="center"/>
    </xf>
    <xf numFmtId="164" fontId="28" fillId="0" borderId="17" xfId="42" applyNumberFormat="1" applyFont="1" applyBorder="1" applyAlignment="1">
      <alignment vertical="center"/>
    </xf>
    <xf numFmtId="164" fontId="27" fillId="0" borderId="14" xfId="42" applyNumberFormat="1" applyFont="1" applyBorder="1" applyAlignment="1">
      <alignment horizontal="justify" vertical="center"/>
    </xf>
    <xf numFmtId="164" fontId="27" fillId="0" borderId="14" xfId="42" applyNumberFormat="1" applyFont="1" applyBorder="1" applyAlignment="1">
      <alignment horizontal="left" vertical="center" indent="1"/>
    </xf>
    <xf numFmtId="164" fontId="28" fillId="0" borderId="14" xfId="42" applyNumberFormat="1" applyFont="1" applyBorder="1" applyAlignment="1">
      <alignment horizontal="left" vertical="center" indent="1"/>
    </xf>
    <xf numFmtId="164" fontId="28" fillId="0" borderId="14" xfId="42" applyNumberFormat="1" applyFont="1" applyBorder="1" applyAlignment="1">
      <alignment horizontal="left" vertical="center" wrapText="1" indent="1"/>
    </xf>
    <xf numFmtId="164" fontId="27" fillId="0" borderId="14" xfId="42" applyNumberFormat="1" applyFont="1" applyBorder="1" applyAlignment="1">
      <alignment horizontal="left" vertical="center" wrapText="1" indent="1"/>
    </xf>
    <xf numFmtId="0" fontId="31" fillId="0" borderId="0" xfId="42" applyFont="1" applyAlignment="1">
      <alignment horizontal="left"/>
    </xf>
    <xf numFmtId="0" fontId="27" fillId="0" borderId="0" xfId="42" applyFont="1" applyAlignment="1">
      <alignment horizontal="right"/>
    </xf>
    <xf numFmtId="0" fontId="28" fillId="36" borderId="18" xfId="42" applyFont="1" applyFill="1" applyBorder="1" applyAlignment="1">
      <alignment horizontal="center" vertical="center"/>
    </xf>
    <xf numFmtId="0" fontId="28" fillId="36" borderId="21" xfId="42" applyFont="1" applyFill="1" applyBorder="1" applyAlignment="1">
      <alignment horizontal="center" vertical="center"/>
    </xf>
    <xf numFmtId="0" fontId="28" fillId="36" borderId="22" xfId="42" applyFont="1" applyFill="1" applyBorder="1" applyAlignment="1">
      <alignment horizontal="center" vertical="center"/>
    </xf>
    <xf numFmtId="164" fontId="27" fillId="0" borderId="15" xfId="42" applyNumberFormat="1" applyFont="1" applyBorder="1" applyAlignment="1">
      <alignment horizontal="right" vertical="center"/>
    </xf>
    <xf numFmtId="164" fontId="27" fillId="0" borderId="15" xfId="42" applyNumberFormat="1" applyFont="1" applyBorder="1" applyAlignment="1">
      <alignment horizontal="center" vertical="center"/>
    </xf>
    <xf numFmtId="164" fontId="27" fillId="0" borderId="25" xfId="42" applyNumberFormat="1" applyFont="1" applyBorder="1" applyAlignment="1">
      <alignment horizontal="right" vertical="center"/>
    </xf>
    <xf numFmtId="164" fontId="27" fillId="0" borderId="14" xfId="42" applyNumberFormat="1" applyFont="1" applyBorder="1" applyAlignment="1">
      <alignment horizontal="left" vertical="center" indent="3"/>
    </xf>
    <xf numFmtId="164" fontId="27" fillId="0" borderId="14" xfId="42" applyNumberFormat="1" applyFont="1" applyBorder="1" applyAlignment="1">
      <alignment horizontal="left" vertical="center" wrapText="1" indent="3"/>
    </xf>
    <xf numFmtId="164" fontId="27" fillId="0" borderId="14" xfId="42" applyNumberFormat="1" applyFont="1" applyBorder="1" applyAlignment="1">
      <alignment horizontal="left" vertical="center"/>
    </xf>
    <xf numFmtId="164" fontId="28" fillId="0" borderId="15" xfId="42" applyNumberFormat="1" applyFont="1" applyBorder="1" applyAlignment="1">
      <alignment horizontal="right" vertical="center"/>
    </xf>
    <xf numFmtId="164" fontId="28" fillId="0" borderId="25" xfId="42" applyNumberFormat="1" applyFont="1" applyBorder="1" applyAlignment="1">
      <alignment horizontal="right" vertical="center"/>
    </xf>
    <xf numFmtId="164" fontId="27" fillId="0" borderId="14" xfId="42" applyNumberFormat="1" applyFont="1" applyBorder="1" applyAlignment="1">
      <alignment horizontal="right" vertical="center"/>
    </xf>
    <xf numFmtId="164" fontId="27" fillId="36" borderId="15" xfId="42" applyNumberFormat="1" applyFont="1" applyFill="1" applyBorder="1" applyAlignment="1">
      <alignment horizontal="right" vertical="center"/>
    </xf>
    <xf numFmtId="164" fontId="27" fillId="36" borderId="15" xfId="42" applyNumberFormat="1" applyFont="1" applyFill="1" applyBorder="1" applyAlignment="1">
      <alignment horizontal="center" vertical="center"/>
    </xf>
    <xf numFmtId="164" fontId="27" fillId="0" borderId="15" xfId="42" applyNumberFormat="1" applyFont="1" applyBorder="1" applyAlignment="1">
      <alignment horizontal="justify" vertical="center"/>
    </xf>
    <xf numFmtId="164" fontId="27" fillId="0" borderId="26" xfId="42" applyNumberFormat="1" applyFont="1" applyBorder="1" applyAlignment="1">
      <alignment horizontal="left" vertical="center" indent="1"/>
    </xf>
    <xf numFmtId="164" fontId="27" fillId="0" borderId="27" xfId="42" applyNumberFormat="1" applyFont="1" applyBorder="1" applyAlignment="1">
      <alignment horizontal="right" vertical="center"/>
    </xf>
    <xf numFmtId="164" fontId="27" fillId="0" borderId="27" xfId="42" applyNumberFormat="1" applyFont="1" applyBorder="1" applyAlignment="1">
      <alignment horizontal="center" vertical="center"/>
    </xf>
    <xf numFmtId="164" fontId="27" fillId="0" borderId="14" xfId="42" applyNumberFormat="1" applyFont="1" applyBorder="1" applyAlignment="1">
      <alignment horizontal="left" vertical="center" wrapText="1"/>
    </xf>
    <xf numFmtId="164" fontId="27" fillId="0" borderId="16" xfId="42" applyNumberFormat="1" applyFont="1" applyBorder="1" applyAlignment="1">
      <alignment horizontal="left" vertical="center" wrapText="1"/>
    </xf>
    <xf numFmtId="164" fontId="27" fillId="0" borderId="17" xfId="42" applyNumberFormat="1" applyFont="1" applyBorder="1" applyAlignment="1">
      <alignment horizontal="right" vertical="center"/>
    </xf>
    <xf numFmtId="164" fontId="27" fillId="0" borderId="17" xfId="42" applyNumberFormat="1" applyFont="1" applyBorder="1" applyAlignment="1">
      <alignment horizontal="justify" vertical="center"/>
    </xf>
    <xf numFmtId="0" fontId="27" fillId="0" borderId="0" xfId="44" applyFont="1"/>
    <xf numFmtId="0" fontId="28" fillId="36" borderId="17" xfId="44" applyFont="1" applyFill="1" applyBorder="1" applyAlignment="1">
      <alignment horizontal="center" vertical="center"/>
    </xf>
    <xf numFmtId="0" fontId="28" fillId="36" borderId="17" xfId="44" applyFont="1" applyFill="1" applyBorder="1" applyAlignment="1">
      <alignment horizontal="center" vertical="center" wrapText="1"/>
    </xf>
    <xf numFmtId="0" fontId="28" fillId="0" borderId="18" xfId="44" applyFont="1" applyBorder="1" applyAlignment="1">
      <alignment horizontal="left" vertical="center"/>
    </xf>
    <xf numFmtId="0" fontId="28" fillId="0" borderId="20" xfId="44" applyFont="1" applyBorder="1" applyAlignment="1">
      <alignment horizontal="left" vertical="center"/>
    </xf>
    <xf numFmtId="164" fontId="28" fillId="0" borderId="14" xfId="44" applyNumberFormat="1" applyFont="1" applyBorder="1" applyAlignment="1">
      <alignment horizontal="right" vertical="center"/>
    </xf>
    <xf numFmtId="0" fontId="27" fillId="0" borderId="21" xfId="44" applyFont="1" applyBorder="1" applyAlignment="1">
      <alignment horizontal="left" vertical="center"/>
    </xf>
    <xf numFmtId="0" fontId="27" fillId="0" borderId="15" xfId="44" applyFont="1" applyBorder="1" applyAlignment="1">
      <alignment horizontal="left" vertical="center"/>
    </xf>
    <xf numFmtId="164" fontId="27" fillId="0" borderId="14" xfId="44" applyNumberFormat="1" applyFont="1" applyBorder="1" applyAlignment="1">
      <alignment horizontal="right" vertical="center"/>
    </xf>
    <xf numFmtId="0" fontId="27" fillId="0" borderId="21" xfId="44" applyFont="1" applyBorder="1" applyAlignment="1">
      <alignment horizontal="left" vertical="center" indent="3"/>
    </xf>
    <xf numFmtId="0" fontId="27" fillId="0" borderId="15" xfId="44" applyFont="1" applyBorder="1"/>
    <xf numFmtId="164" fontId="27" fillId="0" borderId="15" xfId="44" applyNumberFormat="1" applyFont="1" applyBorder="1" applyAlignment="1">
      <alignment horizontal="right" vertical="center"/>
    </xf>
    <xf numFmtId="0" fontId="27" fillId="0" borderId="31" xfId="44" applyFont="1" applyBorder="1" applyAlignment="1">
      <alignment horizontal="left" vertical="center"/>
    </xf>
    <xf numFmtId="0" fontId="27" fillId="0" borderId="27" xfId="44" applyFont="1" applyBorder="1" applyAlignment="1">
      <alignment horizontal="left" vertical="center"/>
    </xf>
    <xf numFmtId="164" fontId="27" fillId="0" borderId="26" xfId="44" applyNumberFormat="1" applyFont="1" applyBorder="1" applyAlignment="1">
      <alignment horizontal="right" vertical="center"/>
    </xf>
    <xf numFmtId="164" fontId="27" fillId="0" borderId="27" xfId="44" applyNumberFormat="1" applyFont="1" applyBorder="1" applyAlignment="1">
      <alignment horizontal="right" vertical="center"/>
    </xf>
    <xf numFmtId="0" fontId="28" fillId="0" borderId="32" xfId="44" applyFont="1" applyBorder="1" applyAlignment="1">
      <alignment horizontal="left" vertical="center"/>
    </xf>
    <xf numFmtId="0" fontId="27" fillId="0" borderId="33" xfId="44" applyFont="1" applyBorder="1" applyAlignment="1">
      <alignment horizontal="left" vertical="center"/>
    </xf>
    <xf numFmtId="164" fontId="28" fillId="0" borderId="34" xfId="44" applyNumberFormat="1" applyFont="1" applyBorder="1" applyAlignment="1">
      <alignment horizontal="right" vertical="center"/>
    </xf>
    <xf numFmtId="0" fontId="28" fillId="0" borderId="21" xfId="44" applyFont="1" applyBorder="1" applyAlignment="1">
      <alignment horizontal="left" vertical="center"/>
    </xf>
    <xf numFmtId="0" fontId="28" fillId="0" borderId="15" xfId="44" applyFont="1" applyBorder="1" applyAlignment="1">
      <alignment horizontal="left" vertical="center"/>
    </xf>
    <xf numFmtId="0" fontId="27" fillId="0" borderId="22" xfId="44" applyFont="1" applyBorder="1" applyAlignment="1">
      <alignment horizontal="left" vertical="center"/>
    </xf>
    <xf numFmtId="0" fontId="27" fillId="0" borderId="17" xfId="44" applyFont="1" applyBorder="1" applyAlignment="1">
      <alignment horizontal="left" vertical="center"/>
    </xf>
    <xf numFmtId="164" fontId="27" fillId="0" borderId="16" xfId="44" applyNumberFormat="1" applyFont="1" applyBorder="1" applyAlignment="1">
      <alignment horizontal="right" vertical="center"/>
    </xf>
    <xf numFmtId="164" fontId="27" fillId="0" borderId="17" xfId="44" applyNumberFormat="1" applyFont="1" applyBorder="1" applyAlignment="1">
      <alignment horizontal="right" vertical="center"/>
    </xf>
    <xf numFmtId="0" fontId="28" fillId="0" borderId="14" xfId="44" applyFont="1" applyBorder="1" applyAlignment="1">
      <alignment horizontal="justify" vertical="center" wrapText="1"/>
    </xf>
    <xf numFmtId="164" fontId="28" fillId="0" borderId="24" xfId="44" applyNumberFormat="1" applyFont="1" applyBorder="1" applyAlignment="1">
      <alignment horizontal="right" vertical="center" wrapText="1"/>
    </xf>
    <xf numFmtId="0" fontId="27" fillId="0" borderId="14" xfId="44" applyFont="1" applyBorder="1" applyAlignment="1">
      <alignment horizontal="left" vertical="center" wrapText="1" indent="1"/>
    </xf>
    <xf numFmtId="164" fontId="27" fillId="0" borderId="15" xfId="44" applyNumberFormat="1" applyFont="1" applyBorder="1" applyAlignment="1">
      <alignment horizontal="right" vertical="center" wrapText="1"/>
    </xf>
    <xf numFmtId="164" fontId="27" fillId="0" borderId="14" xfId="44" applyNumberFormat="1" applyFont="1" applyBorder="1" applyAlignment="1">
      <alignment horizontal="right" vertical="center" wrapText="1"/>
    </xf>
    <xf numFmtId="164" fontId="27" fillId="0" borderId="0" xfId="44" applyNumberFormat="1" applyFont="1"/>
    <xf numFmtId="0" fontId="27" fillId="0" borderId="14" xfId="44" applyFont="1" applyFill="1" applyBorder="1" applyAlignment="1">
      <alignment horizontal="left" vertical="center" wrapText="1" indent="1"/>
    </xf>
    <xf numFmtId="0" fontId="28" fillId="0" borderId="14" xfId="44" applyFont="1" applyBorder="1" applyAlignment="1">
      <alignment horizontal="left" vertical="center" wrapText="1"/>
    </xf>
    <xf numFmtId="164" fontId="28" fillId="0" borderId="14" xfId="44" applyNumberFormat="1" applyFont="1" applyBorder="1" applyAlignment="1">
      <alignment horizontal="right" vertical="center" wrapText="1"/>
    </xf>
    <xf numFmtId="0" fontId="27" fillId="0" borderId="0" xfId="44" applyFont="1" applyBorder="1"/>
    <xf numFmtId="0" fontId="28" fillId="0" borderId="14" xfId="44" applyFont="1" applyBorder="1" applyAlignment="1">
      <alignment horizontal="left" vertical="center" wrapText="1" indent="1"/>
    </xf>
    <xf numFmtId="0" fontId="27" fillId="0" borderId="16" xfId="44" applyFont="1" applyBorder="1" applyAlignment="1">
      <alignment horizontal="left" vertical="center" wrapText="1" indent="1"/>
    </xf>
    <xf numFmtId="164" fontId="27" fillId="0" borderId="16" xfId="44" applyNumberFormat="1" applyFont="1" applyBorder="1" applyAlignment="1">
      <alignment horizontal="right" vertical="center" wrapText="1"/>
    </xf>
    <xf numFmtId="0" fontId="23" fillId="0" borderId="0" xfId="44" applyFont="1" applyBorder="1" applyAlignment="1"/>
    <xf numFmtId="0" fontId="23" fillId="0" borderId="0" xfId="44" applyFont="1" applyAlignment="1"/>
    <xf numFmtId="0" fontId="27" fillId="0" borderId="10" xfId="44" applyFont="1" applyBorder="1"/>
    <xf numFmtId="0" fontId="28" fillId="36" borderId="35" xfId="44" applyFont="1" applyFill="1" applyBorder="1" applyAlignment="1">
      <alignment horizontal="center" vertical="center" wrapText="1"/>
    </xf>
    <xf numFmtId="0" fontId="28" fillId="0" borderId="24" xfId="44" applyFont="1" applyBorder="1" applyAlignment="1">
      <alignment horizontal="justify" vertical="center" wrapText="1"/>
    </xf>
    <xf numFmtId="0" fontId="27" fillId="0" borderId="15" xfId="44" applyFont="1" applyBorder="1" applyAlignment="1">
      <alignment horizontal="right" vertical="center" wrapText="1"/>
    </xf>
    <xf numFmtId="0" fontId="28" fillId="0" borderId="14" xfId="44" applyFont="1" applyBorder="1" applyAlignment="1">
      <alignment horizontal="left" vertical="center"/>
    </xf>
    <xf numFmtId="164" fontId="28" fillId="0" borderId="15" xfId="44" applyNumberFormat="1" applyFont="1" applyBorder="1" applyAlignment="1">
      <alignment vertical="center"/>
    </xf>
    <xf numFmtId="0" fontId="27" fillId="0" borderId="14" xfId="44" applyFont="1" applyBorder="1" applyAlignment="1">
      <alignment horizontal="left" vertical="center" indent="2"/>
    </xf>
    <xf numFmtId="164" fontId="27" fillId="0" borderId="15" xfId="44" applyNumberFormat="1" applyFont="1" applyBorder="1" applyAlignment="1">
      <alignment vertical="center"/>
    </xf>
    <xf numFmtId="0" fontId="27" fillId="0" borderId="14" xfId="44" applyFont="1" applyBorder="1" applyAlignment="1">
      <alignment horizontal="left" vertical="center"/>
    </xf>
    <xf numFmtId="0" fontId="27" fillId="0" borderId="14" xfId="44" applyFont="1" applyBorder="1" applyAlignment="1">
      <alignment horizontal="left" vertical="center" wrapText="1" indent="2"/>
    </xf>
    <xf numFmtId="0" fontId="27" fillId="0" borderId="26" xfId="44" applyFont="1" applyBorder="1" applyAlignment="1">
      <alignment horizontal="left" vertical="center" indent="2"/>
    </xf>
    <xf numFmtId="164" fontId="27" fillId="0" borderId="27" xfId="44" applyNumberFormat="1" applyFont="1" applyBorder="1" applyAlignment="1">
      <alignment vertical="center"/>
    </xf>
    <xf numFmtId="0" fontId="27" fillId="0" borderId="16" xfId="44" applyFont="1" applyBorder="1" applyAlignment="1">
      <alignment horizontal="left" vertical="center"/>
    </xf>
    <xf numFmtId="164" fontId="27" fillId="0" borderId="17" xfId="44" applyNumberFormat="1" applyFont="1" applyBorder="1" applyAlignment="1">
      <alignment vertical="center"/>
    </xf>
    <xf numFmtId="0" fontId="28" fillId="0" borderId="21" xfId="44" applyFont="1" applyBorder="1" applyAlignment="1">
      <alignment horizontal="left" vertical="center" wrapText="1"/>
    </xf>
    <xf numFmtId="164" fontId="28" fillId="0" borderId="15" xfId="44" applyNumberFormat="1" applyFont="1" applyBorder="1" applyAlignment="1">
      <alignment horizontal="right" vertical="center" wrapText="1"/>
    </xf>
    <xf numFmtId="0" fontId="27" fillId="0" borderId="21" xfId="44" applyFont="1" applyBorder="1" applyAlignment="1">
      <alignment horizontal="left" vertical="center" wrapText="1"/>
    </xf>
    <xf numFmtId="0" fontId="27" fillId="0" borderId="21" xfId="44" applyFont="1" applyBorder="1" applyAlignment="1">
      <alignment horizontal="left" vertical="center" wrapText="1" indent="2"/>
    </xf>
    <xf numFmtId="0" fontId="27" fillId="0" borderId="21" xfId="44" applyFont="1" applyFill="1" applyBorder="1" applyAlignment="1">
      <alignment horizontal="left" vertical="center" wrapText="1"/>
    </xf>
    <xf numFmtId="164" fontId="28" fillId="0" borderId="14" xfId="44" applyNumberFormat="1" applyFont="1" applyFill="1" applyBorder="1" applyAlignment="1">
      <alignment horizontal="right" vertical="center" wrapText="1"/>
    </xf>
    <xf numFmtId="164" fontId="28" fillId="0" borderId="15" xfId="44" applyNumberFormat="1" applyFont="1" applyFill="1" applyBorder="1" applyAlignment="1">
      <alignment horizontal="right" vertical="center" wrapText="1"/>
    </xf>
    <xf numFmtId="164" fontId="27" fillId="0" borderId="15" xfId="44" applyNumberFormat="1" applyFont="1" applyFill="1" applyBorder="1" applyAlignment="1">
      <alignment horizontal="right" vertical="center" wrapText="1"/>
    </xf>
    <xf numFmtId="0" fontId="27" fillId="0" borderId="0" xfId="44" applyFont="1" applyFill="1"/>
    <xf numFmtId="0" fontId="28" fillId="0" borderId="22" xfId="44" applyFont="1" applyBorder="1" applyAlignment="1">
      <alignment horizontal="left" vertical="center" wrapText="1"/>
    </xf>
    <xf numFmtId="164" fontId="28" fillId="0" borderId="16" xfId="44" applyNumberFormat="1" applyFont="1" applyBorder="1" applyAlignment="1">
      <alignment horizontal="right" vertical="center" wrapText="1"/>
    </xf>
    <xf numFmtId="164" fontId="28" fillId="0" borderId="17" xfId="44" applyNumberFormat="1" applyFont="1" applyBorder="1" applyAlignment="1">
      <alignment horizontal="right" vertical="center" wrapText="1"/>
    </xf>
    <xf numFmtId="0" fontId="34" fillId="0" borderId="0" xfId="45" applyFill="1" applyBorder="1" applyAlignment="1">
      <alignment horizontal="left" vertical="top"/>
    </xf>
    <xf numFmtId="0" fontId="34" fillId="0" borderId="39" xfId="45" applyFill="1" applyBorder="1" applyAlignment="1">
      <alignment horizontal="left" vertical="center" wrapText="1"/>
    </xf>
    <xf numFmtId="0" fontId="37" fillId="0" borderId="39" xfId="45" applyFont="1" applyFill="1" applyBorder="1" applyAlignment="1">
      <alignment horizontal="center" vertical="top" wrapText="1"/>
    </xf>
    <xf numFmtId="0" fontId="34" fillId="0" borderId="39" xfId="45" applyFill="1" applyBorder="1" applyAlignment="1">
      <alignment horizontal="center" vertical="top" wrapText="1"/>
    </xf>
    <xf numFmtId="0" fontId="37" fillId="0" borderId="39" xfId="45" applyFont="1" applyFill="1" applyBorder="1" applyAlignment="1">
      <alignment horizontal="left" vertical="center" wrapText="1"/>
    </xf>
    <xf numFmtId="0" fontId="37" fillId="0" borderId="39" xfId="45" applyFont="1" applyFill="1" applyBorder="1" applyAlignment="1">
      <alignment horizontal="left" vertical="top" wrapText="1" indent="3"/>
    </xf>
    <xf numFmtId="0" fontId="37" fillId="0" borderId="39" xfId="45" applyFont="1" applyFill="1" applyBorder="1" applyAlignment="1">
      <alignment horizontal="left" vertical="top" wrapText="1" indent="1"/>
    </xf>
    <xf numFmtId="0" fontId="38" fillId="0" borderId="39" xfId="45" applyFont="1" applyFill="1" applyBorder="1" applyAlignment="1">
      <alignment horizontal="left" vertical="top" wrapText="1"/>
    </xf>
    <xf numFmtId="0" fontId="38" fillId="0" borderId="39" xfId="45" applyFont="1" applyFill="1" applyBorder="1" applyAlignment="1">
      <alignment horizontal="center" vertical="top" wrapText="1"/>
    </xf>
    <xf numFmtId="0" fontId="34" fillId="0" borderId="0" xfId="45" applyFill="1" applyBorder="1" applyAlignment="1">
      <alignment horizontal="left" vertical="top" wrapText="1"/>
    </xf>
    <xf numFmtId="0" fontId="37" fillId="0" borderId="40" xfId="45" applyFont="1" applyFill="1" applyBorder="1" applyAlignment="1">
      <alignment horizontal="center" vertical="top" wrapText="1"/>
    </xf>
    <xf numFmtId="0" fontId="37" fillId="0" borderId="39" xfId="45" applyFont="1" applyFill="1" applyBorder="1" applyAlignment="1">
      <alignment horizontal="left" vertical="top" wrapText="1"/>
    </xf>
    <xf numFmtId="0" fontId="34" fillId="0" borderId="39" xfId="45" applyFill="1" applyBorder="1" applyAlignment="1">
      <alignment horizontal="left" wrapText="1"/>
    </xf>
    <xf numFmtId="3" fontId="40" fillId="0" borderId="39" xfId="45" applyNumberFormat="1" applyFont="1" applyFill="1" applyBorder="1" applyAlignment="1">
      <alignment horizontal="center" vertical="top" shrinkToFit="1"/>
    </xf>
    <xf numFmtId="0" fontId="38" fillId="0" borderId="39" xfId="45" applyFont="1" applyFill="1" applyBorder="1" applyAlignment="1">
      <alignment horizontal="left" vertical="top" wrapText="1" indent="1"/>
    </xf>
    <xf numFmtId="2" fontId="40" fillId="0" borderId="39" xfId="45" applyNumberFormat="1" applyFont="1" applyFill="1" applyBorder="1" applyAlignment="1">
      <alignment horizontal="center" vertical="top" shrinkToFit="1"/>
    </xf>
    <xf numFmtId="1" fontId="40" fillId="0" borderId="39" xfId="45" applyNumberFormat="1" applyFont="1" applyFill="1" applyBorder="1" applyAlignment="1">
      <alignment horizontal="center" vertical="top" shrinkToFit="1"/>
    </xf>
    <xf numFmtId="0" fontId="34" fillId="0" borderId="39" xfId="45" applyFill="1" applyBorder="1" applyAlignment="1">
      <alignment horizontal="left" vertical="top" wrapText="1"/>
    </xf>
    <xf numFmtId="9" fontId="40" fillId="0" borderId="39" xfId="45" applyNumberFormat="1" applyFont="1" applyFill="1" applyBorder="1" applyAlignment="1">
      <alignment horizontal="center" vertical="center" shrinkToFit="1"/>
    </xf>
    <xf numFmtId="10" fontId="40" fillId="0" borderId="39" xfId="45" applyNumberFormat="1" applyFont="1" applyFill="1" applyBorder="1" applyAlignment="1">
      <alignment horizontal="center" vertical="center" shrinkToFit="1"/>
    </xf>
    <xf numFmtId="10" fontId="40" fillId="0" borderId="39" xfId="45" applyNumberFormat="1" applyFont="1" applyFill="1" applyBorder="1" applyAlignment="1">
      <alignment horizontal="center" vertical="top" shrinkToFit="1"/>
    </xf>
    <xf numFmtId="0" fontId="38" fillId="0" borderId="41" xfId="45" applyFont="1" applyFill="1" applyBorder="1" applyAlignment="1">
      <alignment horizontal="left" vertical="top" wrapText="1"/>
    </xf>
    <xf numFmtId="2" fontId="40" fillId="0" borderId="41" xfId="45" applyNumberFormat="1" applyFont="1" applyFill="1" applyBorder="1" applyAlignment="1">
      <alignment horizontal="center" vertical="center" shrinkToFit="1"/>
    </xf>
    <xf numFmtId="0" fontId="38" fillId="0" borderId="41" xfId="45" applyFont="1" applyFill="1" applyBorder="1" applyAlignment="1">
      <alignment horizontal="center" vertical="top" wrapText="1"/>
    </xf>
    <xf numFmtId="0" fontId="37" fillId="0" borderId="42" xfId="45" applyFont="1" applyFill="1" applyBorder="1" applyAlignment="1">
      <alignment horizontal="left" vertical="center" wrapText="1"/>
    </xf>
    <xf numFmtId="0" fontId="34" fillId="0" borderId="42" xfId="45" applyFill="1" applyBorder="1" applyAlignment="1">
      <alignment horizontal="left" vertical="center" wrapText="1"/>
    </xf>
    <xf numFmtId="165" fontId="40" fillId="0" borderId="39" xfId="45" applyNumberFormat="1" applyFont="1" applyFill="1" applyBorder="1" applyAlignment="1">
      <alignment horizontal="center" vertical="top" shrinkToFit="1"/>
    </xf>
    <xf numFmtId="165" fontId="40" fillId="0" borderId="39" xfId="45" applyNumberFormat="1" applyFont="1" applyFill="1" applyBorder="1" applyAlignment="1">
      <alignment horizontal="center" vertical="center" shrinkToFit="1"/>
    </xf>
    <xf numFmtId="166" fontId="40" fillId="0" borderId="39" xfId="45" applyNumberFormat="1" applyFont="1" applyFill="1" applyBorder="1" applyAlignment="1">
      <alignment horizontal="left" vertical="top" indent="4" shrinkToFit="1"/>
    </xf>
    <xf numFmtId="0" fontId="38" fillId="0" borderId="41" xfId="45" applyFont="1" applyFill="1" applyBorder="1" applyAlignment="1">
      <alignment horizontal="center" vertical="center" wrapText="1"/>
    </xf>
    <xf numFmtId="0" fontId="34" fillId="0" borderId="42" xfId="45" applyFill="1" applyBorder="1" applyAlignment="1">
      <alignment horizontal="left" vertical="top" wrapText="1"/>
    </xf>
    <xf numFmtId="0" fontId="34" fillId="0" borderId="42" xfId="45" applyFill="1" applyBorder="1" applyAlignment="1">
      <alignment horizontal="center" vertical="top" wrapText="1"/>
    </xf>
    <xf numFmtId="0" fontId="34" fillId="0" borderId="41" xfId="45" applyFill="1" applyBorder="1" applyAlignment="1">
      <alignment horizontal="center" vertical="top" wrapText="1"/>
    </xf>
    <xf numFmtId="0" fontId="43" fillId="0" borderId="0" xfId="42" applyFont="1"/>
    <xf numFmtId="0" fontId="44" fillId="0" borderId="0" xfId="42" applyFont="1"/>
    <xf numFmtId="0" fontId="21" fillId="33" borderId="0" xfId="0" applyNumberFormat="1" applyFont="1" applyFill="1" applyBorder="1" applyAlignment="1" applyProtection="1">
      <alignment horizontal="center" wrapText="1"/>
    </xf>
    <xf numFmtId="44" fontId="3" fillId="0" borderId="0" xfId="42" applyNumberFormat="1" applyFont="1" applyFill="1" applyBorder="1" applyAlignment="1" applyProtection="1"/>
    <xf numFmtId="0" fontId="21" fillId="33" borderId="0" xfId="42" applyNumberFormat="1" applyFont="1" applyFill="1" applyBorder="1" applyAlignment="1" applyProtection="1">
      <alignment horizontal="center" wrapText="1"/>
    </xf>
    <xf numFmtId="0" fontId="3" fillId="35" borderId="0" xfId="42" applyNumberFormat="1" applyFont="1" applyFill="1" applyBorder="1" applyAlignment="1" applyProtection="1"/>
    <xf numFmtId="0" fontId="22" fillId="34" borderId="0" xfId="42" applyNumberFormat="1" applyFont="1" applyFill="1" applyBorder="1" applyAlignment="1" applyProtection="1">
      <alignment horizontal="center" wrapText="1"/>
    </xf>
    <xf numFmtId="0" fontId="24" fillId="36" borderId="18" xfId="42" applyFont="1" applyFill="1" applyBorder="1" applyAlignment="1">
      <alignment horizontal="center" vertical="center"/>
    </xf>
    <xf numFmtId="0" fontId="24" fillId="36" borderId="19" xfId="42" applyFont="1" applyFill="1" applyBorder="1" applyAlignment="1">
      <alignment horizontal="center" vertical="center"/>
    </xf>
    <xf numFmtId="0" fontId="24" fillId="36" borderId="20" xfId="42" applyFont="1" applyFill="1" applyBorder="1" applyAlignment="1">
      <alignment horizontal="center" vertical="center"/>
    </xf>
    <xf numFmtId="0" fontId="24" fillId="36" borderId="21" xfId="42" applyFont="1" applyFill="1" applyBorder="1" applyAlignment="1">
      <alignment horizontal="center" vertical="center" wrapText="1"/>
    </xf>
    <xf numFmtId="0" fontId="24" fillId="36" borderId="0" xfId="42" applyFont="1" applyFill="1" applyBorder="1" applyAlignment="1">
      <alignment horizontal="center" vertical="center" wrapText="1"/>
    </xf>
    <xf numFmtId="0" fontId="24" fillId="36" borderId="15" xfId="42" applyFont="1" applyFill="1" applyBorder="1" applyAlignment="1">
      <alignment horizontal="center" vertical="center" wrapText="1"/>
    </xf>
    <xf numFmtId="0" fontId="24" fillId="36" borderId="22" xfId="42" applyFont="1" applyFill="1" applyBorder="1" applyAlignment="1">
      <alignment horizontal="center" vertical="center" wrapText="1"/>
    </xf>
    <xf numFmtId="0" fontId="24" fillId="36" borderId="23" xfId="42" applyFont="1" applyFill="1" applyBorder="1" applyAlignment="1">
      <alignment horizontal="center" vertical="center" wrapText="1"/>
    </xf>
    <xf numFmtId="0" fontId="24" fillId="36" borderId="17" xfId="42" applyFont="1" applyFill="1" applyBorder="1" applyAlignment="1">
      <alignment horizontal="center" vertical="center" wrapText="1"/>
    </xf>
    <xf numFmtId="0" fontId="24" fillId="36" borderId="21" xfId="42" applyFont="1" applyFill="1" applyBorder="1" applyAlignment="1">
      <alignment horizontal="center" vertical="center"/>
    </xf>
    <xf numFmtId="0" fontId="24" fillId="36" borderId="0" xfId="42" applyFont="1" applyFill="1" applyBorder="1" applyAlignment="1">
      <alignment horizontal="center" vertical="center"/>
    </xf>
    <xf numFmtId="0" fontId="24" fillId="36" borderId="15" xfId="42" applyFont="1" applyFill="1" applyBorder="1" applyAlignment="1">
      <alignment horizontal="center" vertical="center"/>
    </xf>
    <xf numFmtId="0" fontId="28" fillId="36" borderId="18" xfId="42" applyFont="1" applyFill="1" applyBorder="1" applyAlignment="1">
      <alignment horizontal="center" vertical="center"/>
    </xf>
    <xf numFmtId="0" fontId="28" fillId="36" borderId="19" xfId="42" applyFont="1" applyFill="1" applyBorder="1" applyAlignment="1">
      <alignment horizontal="center" vertical="center"/>
    </xf>
    <xf numFmtId="0" fontId="28" fillId="36" borderId="20" xfId="42" applyFont="1" applyFill="1" applyBorder="1" applyAlignment="1">
      <alignment horizontal="center" vertical="center"/>
    </xf>
    <xf numFmtId="0" fontId="28" fillId="36" borderId="21" xfId="42" applyFont="1" applyFill="1" applyBorder="1" applyAlignment="1">
      <alignment horizontal="center" vertical="center"/>
    </xf>
    <xf numFmtId="0" fontId="28" fillId="36" borderId="0" xfId="42" applyFont="1" applyFill="1" applyBorder="1" applyAlignment="1">
      <alignment horizontal="center" vertical="center"/>
    </xf>
    <xf numFmtId="0" fontId="28" fillId="36" borderId="15" xfId="42" applyFont="1" applyFill="1" applyBorder="1" applyAlignment="1">
      <alignment horizontal="center" vertical="center"/>
    </xf>
    <xf numFmtId="0" fontId="28" fillId="36" borderId="22" xfId="42" applyFont="1" applyFill="1" applyBorder="1" applyAlignment="1">
      <alignment horizontal="center" vertical="center"/>
    </xf>
    <xf numFmtId="0" fontId="28" fillId="36" borderId="23" xfId="42" applyFont="1" applyFill="1" applyBorder="1" applyAlignment="1">
      <alignment horizontal="center" vertical="center"/>
    </xf>
    <xf numFmtId="0" fontId="28" fillId="36" borderId="17" xfId="42" applyFont="1" applyFill="1" applyBorder="1" applyAlignment="1">
      <alignment horizontal="center" vertical="center"/>
    </xf>
    <xf numFmtId="0" fontId="28" fillId="36" borderId="18" xfId="42" applyFont="1" applyFill="1" applyBorder="1" applyAlignment="1">
      <alignment vertical="center"/>
    </xf>
    <xf numFmtId="0" fontId="28" fillId="36" borderId="22" xfId="42" applyFont="1" applyFill="1" applyBorder="1" applyAlignment="1">
      <alignment vertical="center"/>
    </xf>
    <xf numFmtId="0" fontId="28" fillId="36" borderId="24" xfId="42" applyFont="1" applyFill="1" applyBorder="1" applyAlignment="1">
      <alignment horizontal="center" vertical="center" wrapText="1"/>
    </xf>
    <xf numFmtId="0" fontId="28" fillId="36" borderId="16" xfId="42" applyFont="1" applyFill="1" applyBorder="1" applyAlignment="1">
      <alignment horizontal="center" vertical="center" wrapText="1"/>
    </xf>
    <xf numFmtId="164" fontId="27" fillId="0" borderId="12" xfId="42" applyNumberFormat="1" applyFont="1" applyBorder="1" applyAlignment="1">
      <alignment vertical="center"/>
    </xf>
    <xf numFmtId="164" fontId="28" fillId="36" borderId="18" xfId="42" applyNumberFormat="1" applyFont="1" applyFill="1" applyBorder="1" applyAlignment="1">
      <alignment vertical="center"/>
    </xf>
    <xf numFmtId="164" fontId="28" fillId="36" borderId="22" xfId="42" applyNumberFormat="1" applyFont="1" applyFill="1" applyBorder="1" applyAlignment="1">
      <alignment vertical="center"/>
    </xf>
    <xf numFmtId="164" fontId="28" fillId="36" borderId="24" xfId="42" applyNumberFormat="1" applyFont="1" applyFill="1" applyBorder="1" applyAlignment="1">
      <alignment horizontal="center" vertical="center" wrapText="1"/>
    </xf>
    <xf numFmtId="164" fontId="28" fillId="36" borderId="16" xfId="42" applyNumberFormat="1" applyFont="1" applyFill="1" applyBorder="1" applyAlignment="1">
      <alignment horizontal="center" vertical="center" wrapText="1"/>
    </xf>
    <xf numFmtId="164" fontId="28" fillId="36" borderId="24" xfId="42" applyNumberFormat="1" applyFont="1" applyFill="1" applyBorder="1" applyAlignment="1">
      <alignment horizontal="center" vertical="center"/>
    </xf>
    <xf numFmtId="164" fontId="28" fillId="36" borderId="16" xfId="42" applyNumberFormat="1" applyFont="1" applyFill="1" applyBorder="1" applyAlignment="1">
      <alignment horizontal="center" vertical="center"/>
    </xf>
    <xf numFmtId="0" fontId="28" fillId="36" borderId="11" xfId="42" applyFont="1" applyFill="1" applyBorder="1" applyAlignment="1">
      <alignment horizontal="center" vertical="center"/>
    </xf>
    <xf numFmtId="0" fontId="28" fillId="36" borderId="12" xfId="42" applyFont="1" applyFill="1" applyBorder="1" applyAlignment="1">
      <alignment horizontal="center" vertical="center"/>
    </xf>
    <xf numFmtId="0" fontId="28" fillId="36" borderId="13" xfId="42" applyFont="1" applyFill="1" applyBorder="1" applyAlignment="1">
      <alignment horizontal="center" vertical="center"/>
    </xf>
    <xf numFmtId="0" fontId="28" fillId="36" borderId="24" xfId="42" applyFont="1" applyFill="1" applyBorder="1" applyAlignment="1">
      <alignment horizontal="center" vertical="center"/>
    </xf>
    <xf numFmtId="0" fontId="28" fillId="36" borderId="14" xfId="42" applyFont="1" applyFill="1" applyBorder="1" applyAlignment="1">
      <alignment horizontal="center" vertical="center"/>
    </xf>
    <xf numFmtId="0" fontId="28" fillId="36" borderId="16" xfId="42" applyFont="1" applyFill="1" applyBorder="1" applyAlignment="1">
      <alignment horizontal="center" vertical="center"/>
    </xf>
    <xf numFmtId="0" fontId="28" fillId="36" borderId="21" xfId="44" applyFont="1" applyFill="1" applyBorder="1" applyAlignment="1">
      <alignment horizontal="center" vertical="center"/>
    </xf>
    <xf numFmtId="0" fontId="28" fillId="36" borderId="0" xfId="44" applyFont="1" applyFill="1" applyBorder="1" applyAlignment="1">
      <alignment horizontal="center" vertical="center"/>
    </xf>
    <xf numFmtId="0" fontId="28" fillId="36" borderId="15" xfId="44" applyFont="1" applyFill="1" applyBorder="1" applyAlignment="1">
      <alignment horizontal="center" vertical="center"/>
    </xf>
    <xf numFmtId="0" fontId="27" fillId="0" borderId="21" xfId="44" applyFont="1" applyBorder="1" applyAlignment="1">
      <alignment horizontal="left" vertical="center" wrapText="1"/>
    </xf>
    <xf numFmtId="0" fontId="27" fillId="0" borderId="15" xfId="44" applyFont="1" applyBorder="1" applyAlignment="1">
      <alignment horizontal="left" vertical="center" wrapText="1"/>
    </xf>
    <xf numFmtId="0" fontId="28" fillId="36" borderId="18" xfId="44" applyFont="1" applyFill="1" applyBorder="1" applyAlignment="1">
      <alignment horizontal="center" vertical="center"/>
    </xf>
    <xf numFmtId="0" fontId="28" fillId="36" borderId="19" xfId="44" applyFont="1" applyFill="1" applyBorder="1" applyAlignment="1">
      <alignment horizontal="center" vertical="center"/>
    </xf>
    <xf numFmtId="0" fontId="28" fillId="36" borderId="20" xfId="44" applyFont="1" applyFill="1" applyBorder="1" applyAlignment="1">
      <alignment horizontal="center" vertical="center"/>
    </xf>
    <xf numFmtId="0" fontId="28" fillId="36" borderId="22" xfId="44" applyFont="1" applyFill="1" applyBorder="1" applyAlignment="1">
      <alignment horizontal="center" vertical="center"/>
    </xf>
    <xf numFmtId="0" fontId="28" fillId="36" borderId="23" xfId="44" applyFont="1" applyFill="1" applyBorder="1" applyAlignment="1">
      <alignment horizontal="center" vertical="center"/>
    </xf>
    <xf numFmtId="0" fontId="28" fillId="36" borderId="17" xfId="44" applyFont="1" applyFill="1" applyBorder="1" applyAlignment="1">
      <alignment horizontal="center" vertical="center"/>
    </xf>
    <xf numFmtId="0" fontId="28" fillId="36" borderId="14" xfId="44" applyFont="1" applyFill="1" applyBorder="1" applyAlignment="1">
      <alignment horizontal="center" vertical="center"/>
    </xf>
    <xf numFmtId="0" fontId="28" fillId="36" borderId="16" xfId="44" applyFont="1" applyFill="1" applyBorder="1" applyAlignment="1">
      <alignment horizontal="center" vertical="center"/>
    </xf>
    <xf numFmtId="0" fontId="28" fillId="36" borderId="21" xfId="44" applyFont="1" applyFill="1" applyBorder="1" applyAlignment="1">
      <alignment horizontal="center" vertical="center" wrapText="1"/>
    </xf>
    <xf numFmtId="0" fontId="28" fillId="36" borderId="0" xfId="44" applyFont="1" applyFill="1" applyBorder="1" applyAlignment="1">
      <alignment horizontal="center" vertical="center" wrapText="1"/>
    </xf>
    <xf numFmtId="0" fontId="28" fillId="36" borderId="15" xfId="44" applyFont="1" applyFill="1" applyBorder="1" applyAlignment="1">
      <alignment horizontal="center" vertical="center" wrapText="1"/>
    </xf>
    <xf numFmtId="0" fontId="28" fillId="36" borderId="18" xfId="44" applyFont="1" applyFill="1" applyBorder="1" applyAlignment="1">
      <alignment horizontal="center" vertical="center" wrapText="1"/>
    </xf>
    <xf numFmtId="0" fontId="28" fillId="36" borderId="19" xfId="44" applyFont="1" applyFill="1" applyBorder="1" applyAlignment="1">
      <alignment horizontal="center" vertical="center" wrapText="1"/>
    </xf>
    <xf numFmtId="0" fontId="28" fillId="36" borderId="20" xfId="44" applyFont="1" applyFill="1" applyBorder="1" applyAlignment="1">
      <alignment horizontal="center" vertical="center" wrapText="1"/>
    </xf>
    <xf numFmtId="0" fontId="28" fillId="36" borderId="22" xfId="44" applyFont="1" applyFill="1" applyBorder="1" applyAlignment="1">
      <alignment horizontal="center" vertical="center" wrapText="1"/>
    </xf>
    <xf numFmtId="0" fontId="28" fillId="36" borderId="23" xfId="44" applyFont="1" applyFill="1" applyBorder="1" applyAlignment="1">
      <alignment horizontal="center" vertical="center" wrapText="1"/>
    </xf>
    <xf numFmtId="0" fontId="28" fillId="36" borderId="17" xfId="44" applyFont="1" applyFill="1" applyBorder="1" applyAlignment="1">
      <alignment horizontal="center" vertical="center" wrapText="1"/>
    </xf>
    <xf numFmtId="0" fontId="28" fillId="36" borderId="24" xfId="44" applyFont="1" applyFill="1" applyBorder="1" applyAlignment="1">
      <alignment horizontal="center" vertical="center" wrapText="1"/>
    </xf>
    <xf numFmtId="0" fontId="28" fillId="36" borderId="16" xfId="44" applyFont="1" applyFill="1" applyBorder="1" applyAlignment="1">
      <alignment horizontal="center" vertical="center" wrapText="1"/>
    </xf>
    <xf numFmtId="0" fontId="28" fillId="36" borderId="11" xfId="44" applyFont="1" applyFill="1" applyBorder="1" applyAlignment="1">
      <alignment horizontal="center" vertical="center" wrapText="1"/>
    </xf>
    <xf numFmtId="0" fontId="28" fillId="36" borderId="12" xfId="44" applyFont="1" applyFill="1" applyBorder="1" applyAlignment="1">
      <alignment horizontal="center" vertical="center" wrapText="1"/>
    </xf>
    <xf numFmtId="0" fontId="28" fillId="36" borderId="13" xfId="44" applyFont="1" applyFill="1" applyBorder="1" applyAlignment="1">
      <alignment horizontal="center" vertical="center" wrapText="1"/>
    </xf>
    <xf numFmtId="0" fontId="28" fillId="36" borderId="14" xfId="44" applyFont="1" applyFill="1" applyBorder="1" applyAlignment="1">
      <alignment horizontal="center" vertical="center" wrapText="1"/>
    </xf>
    <xf numFmtId="0" fontId="27" fillId="0" borderId="0" xfId="44" applyFont="1" applyAlignment="1">
      <alignment horizontal="left" wrapText="1"/>
    </xf>
    <xf numFmtId="0" fontId="28" fillId="36" borderId="28" xfId="44" applyFont="1" applyFill="1" applyBorder="1" applyAlignment="1">
      <alignment horizontal="center" vertical="center"/>
    </xf>
    <xf numFmtId="0" fontId="28" fillId="36" borderId="29" xfId="44" applyFont="1" applyFill="1" applyBorder="1" applyAlignment="1">
      <alignment horizontal="center" vertical="center"/>
    </xf>
    <xf numFmtId="0" fontId="28" fillId="36" borderId="30" xfId="44" applyFont="1" applyFill="1" applyBorder="1" applyAlignment="1">
      <alignment horizontal="center" vertical="center"/>
    </xf>
    <xf numFmtId="0" fontId="28" fillId="36" borderId="24" xfId="44" applyFont="1" applyFill="1" applyBorder="1" applyAlignment="1">
      <alignment horizontal="center" vertical="center"/>
    </xf>
    <xf numFmtId="0" fontId="34" fillId="0" borderId="0" xfId="45" applyFill="1" applyBorder="1" applyAlignment="1">
      <alignment horizontal="left" vertical="top" wrapText="1" indent="2"/>
    </xf>
    <xf numFmtId="0" fontId="34" fillId="0" borderId="0" xfId="45" applyFill="1" applyBorder="1" applyAlignment="1">
      <alignment horizontal="left" vertical="top" wrapText="1" indent="1"/>
    </xf>
    <xf numFmtId="0" fontId="34" fillId="37" borderId="36" xfId="45" applyFill="1" applyBorder="1" applyAlignment="1">
      <alignment horizontal="center" vertical="top" wrapText="1"/>
    </xf>
    <xf numFmtId="0" fontId="34" fillId="37" borderId="37" xfId="45" applyFill="1" applyBorder="1" applyAlignment="1">
      <alignment horizontal="center" vertical="top" wrapText="1"/>
    </xf>
    <xf numFmtId="0" fontId="34" fillId="37" borderId="38" xfId="45" applyFill="1" applyBorder="1" applyAlignment="1">
      <alignment horizontal="center" vertical="top" wrapText="1"/>
    </xf>
    <xf numFmtId="0" fontId="34" fillId="0" borderId="42" xfId="45" applyFill="1" applyBorder="1" applyAlignment="1">
      <alignment horizontal="center" vertical="top" wrapText="1"/>
    </xf>
    <xf numFmtId="0" fontId="34" fillId="0" borderId="39" xfId="45" applyFill="1" applyBorder="1" applyAlignment="1">
      <alignment horizontal="center" vertical="top" wrapText="1"/>
    </xf>
    <xf numFmtId="0" fontId="34" fillId="0" borderId="41" xfId="45" applyFill="1" applyBorder="1" applyAlignment="1">
      <alignment horizontal="center" vertical="top" wrapText="1"/>
    </xf>
    <xf numFmtId="0" fontId="34" fillId="0" borderId="42" xfId="45" applyFill="1" applyBorder="1" applyAlignment="1">
      <alignment horizontal="left" vertical="top" wrapText="1" indent="1"/>
    </xf>
    <xf numFmtId="0" fontId="34" fillId="0" borderId="39" xfId="45" applyFill="1" applyBorder="1" applyAlignment="1">
      <alignment horizontal="left" vertical="top" wrapText="1" indent="1"/>
    </xf>
    <xf numFmtId="0" fontId="34" fillId="0" borderId="41" xfId="45" applyFill="1" applyBorder="1" applyAlignment="1">
      <alignment horizontal="left" vertical="top" wrapText="1" indent="1"/>
    </xf>
    <xf numFmtId="0" fontId="34" fillId="0" borderId="42" xfId="45" applyFill="1" applyBorder="1" applyAlignment="1">
      <alignment horizontal="left" vertical="top" wrapText="1" indent="2"/>
    </xf>
    <xf numFmtId="0" fontId="34" fillId="0" borderId="39" xfId="45" applyFill="1" applyBorder="1" applyAlignment="1">
      <alignment horizontal="left" vertical="top" wrapText="1" indent="2"/>
    </xf>
    <xf numFmtId="0" fontId="34" fillId="0" borderId="41" xfId="45" applyFill="1" applyBorder="1" applyAlignment="1">
      <alignment horizontal="left" vertical="top" wrapText="1" indent="2"/>
    </xf>
    <xf numFmtId="0" fontId="1" fillId="0" borderId="0" xfId="46"/>
    <xf numFmtId="0" fontId="23" fillId="0" borderId="0" xfId="46" applyFont="1" applyAlignment="1">
      <alignment horizontal="center"/>
    </xf>
    <xf numFmtId="0" fontId="23" fillId="0" borderId="0" xfId="46" applyFont="1"/>
    <xf numFmtId="0" fontId="23" fillId="0" borderId="0" xfId="46" applyFont="1" applyAlignment="1"/>
    <xf numFmtId="0" fontId="23" fillId="0" borderId="0" xfId="46" applyFont="1" applyAlignment="1">
      <alignment horizontal="center"/>
    </xf>
    <xf numFmtId="0" fontId="23" fillId="0" borderId="10" xfId="46" applyFont="1" applyBorder="1" applyAlignment="1">
      <alignment horizontal="center"/>
    </xf>
    <xf numFmtId="0" fontId="1" fillId="0" borderId="0" xfId="46" applyBorder="1" applyAlignment="1"/>
    <xf numFmtId="0" fontId="1" fillId="0" borderId="10" xfId="46" applyBorder="1" applyAlignment="1">
      <alignment horizontal="center"/>
    </xf>
    <xf numFmtId="0" fontId="45" fillId="0" borderId="0" xfId="0" applyFont="1" applyFill="1"/>
    <xf numFmtId="0" fontId="0" fillId="0" borderId="0" xfId="0" applyFill="1"/>
    <xf numFmtId="0" fontId="45" fillId="0" borderId="0" xfId="0" applyFont="1"/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 customBuiltin="1"/>
    <cellStyle name="Normal 2" xfId="42"/>
    <cellStyle name="Normal 2 2" xfId="46"/>
    <cellStyle name="Normal 3" xfId="44"/>
    <cellStyle name="Normal 4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650875</xdr:colOff>
      <xdr:row>11</xdr:row>
      <xdr:rowOff>143960</xdr:rowOff>
    </xdr:from>
    <xdr:ext cx="5962651" cy="2078539"/>
    <xdr:sp macro="" textlink="">
      <xdr:nvSpPr>
        <xdr:cNvPr id="2" name="Rectángulo 1"/>
        <xdr:cNvSpPr/>
      </xdr:nvSpPr>
      <xdr:spPr>
        <a:xfrm>
          <a:off x="3968750" y="3191960"/>
          <a:ext cx="5962651" cy="207853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6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NADA</a:t>
          </a:r>
          <a:r>
            <a:rPr lang="es-ES" sz="6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QUE MANIFESTAR</a:t>
          </a:r>
          <a:endParaRPr lang="es-ES" sz="60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topLeftCell="A46" zoomScale="80" zoomScaleNormal="80" workbookViewId="0">
      <selection activeCell="A78" sqref="A78:H85"/>
    </sheetView>
  </sheetViews>
  <sheetFormatPr baseColWidth="10" defaultColWidth="11.44140625" defaultRowHeight="15" customHeight="1"/>
  <cols>
    <col min="1" max="1" width="57.109375" customWidth="1"/>
    <col min="2" max="3" width="28.5546875" customWidth="1"/>
    <col min="4" max="4" width="57.109375" customWidth="1"/>
    <col min="5" max="6" width="28.5546875" customWidth="1"/>
  </cols>
  <sheetData>
    <row r="1" spans="1:6" ht="15.75" customHeight="1">
      <c r="A1" s="181" t="s">
        <v>532</v>
      </c>
      <c r="B1" s="181"/>
      <c r="C1" s="181"/>
      <c r="D1" s="181"/>
      <c r="E1" s="181"/>
      <c r="F1" s="181"/>
    </row>
    <row r="2" spans="1:6" ht="15.75" customHeight="1">
      <c r="A2" s="181" t="s">
        <v>0</v>
      </c>
      <c r="B2" s="181"/>
      <c r="C2" s="181"/>
      <c r="D2" s="181"/>
      <c r="E2" s="181"/>
      <c r="F2" s="181"/>
    </row>
    <row r="3" spans="1:6" ht="15.75" customHeight="1">
      <c r="A3" s="181" t="s">
        <v>1</v>
      </c>
      <c r="B3" s="181"/>
      <c r="C3" s="181"/>
      <c r="D3" s="181"/>
      <c r="E3" s="181"/>
      <c r="F3" s="181"/>
    </row>
    <row r="4" spans="1:6" ht="15.75" customHeight="1">
      <c r="A4" s="181" t="s">
        <v>2</v>
      </c>
      <c r="B4" s="181"/>
      <c r="C4" s="181"/>
      <c r="D4" s="181"/>
      <c r="E4" s="181"/>
      <c r="F4" s="181"/>
    </row>
    <row r="5" spans="1:6" ht="15.75" customHeight="1">
      <c r="A5" s="181" t="s">
        <v>531</v>
      </c>
      <c r="B5" s="181"/>
      <c r="C5" s="181"/>
      <c r="D5" s="181"/>
      <c r="E5" s="181"/>
      <c r="F5" s="181"/>
    </row>
    <row r="6" spans="1:6" ht="15.75" customHeight="1">
      <c r="A6" s="181" t="s">
        <v>3</v>
      </c>
      <c r="B6" s="181"/>
      <c r="C6" s="181"/>
      <c r="D6" s="181"/>
      <c r="E6" s="181"/>
      <c r="F6" s="181"/>
    </row>
    <row r="7" spans="1:6" ht="15" customHeight="1">
      <c r="A7" s="1" t="s">
        <v>4</v>
      </c>
      <c r="B7" s="1" t="s">
        <v>5</v>
      </c>
      <c r="C7" s="1" t="s">
        <v>6</v>
      </c>
      <c r="D7" s="1" t="s">
        <v>7</v>
      </c>
      <c r="E7" s="1" t="s">
        <v>5</v>
      </c>
      <c r="F7" s="1" t="s">
        <v>6</v>
      </c>
    </row>
    <row r="8" spans="1:6" ht="15" customHeight="1">
      <c r="A8" t="s">
        <v>8</v>
      </c>
      <c r="B8" t="s">
        <v>9</v>
      </c>
      <c r="C8" t="s">
        <v>9</v>
      </c>
      <c r="D8" t="s">
        <v>10</v>
      </c>
      <c r="E8" t="s">
        <v>9</v>
      </c>
      <c r="F8" t="s">
        <v>9</v>
      </c>
    </row>
    <row r="9" spans="1:6" ht="15" customHeight="1">
      <c r="A9" t="s">
        <v>11</v>
      </c>
      <c r="B9" t="s">
        <v>9</v>
      </c>
      <c r="C9" t="s">
        <v>9</v>
      </c>
      <c r="D9" t="s">
        <v>12</v>
      </c>
      <c r="E9" t="s">
        <v>9</v>
      </c>
      <c r="F9" t="s">
        <v>9</v>
      </c>
    </row>
    <row r="10" spans="1:6" ht="15" customHeight="1">
      <c r="A10" s="281" t="s">
        <v>13</v>
      </c>
      <c r="B10" s="2">
        <f>SUM(B11:B17)</f>
        <v>336202055.13</v>
      </c>
      <c r="C10" s="2">
        <f>SUM(C11:C17)</f>
        <v>320407267.25999999</v>
      </c>
      <c r="D10" s="279" t="s">
        <v>14</v>
      </c>
      <c r="E10" s="2">
        <f>SUM(E11:E19)</f>
        <v>20132465.789999999</v>
      </c>
      <c r="F10" s="2">
        <f>SUM(F11:F19)</f>
        <v>29648644.450000003</v>
      </c>
    </row>
    <row r="11" spans="1:6" ht="15" customHeight="1">
      <c r="A11" t="s">
        <v>15</v>
      </c>
      <c r="B11" s="2">
        <v>131000</v>
      </c>
      <c r="C11" s="2">
        <v>107500</v>
      </c>
      <c r="D11" s="280" t="s">
        <v>16</v>
      </c>
      <c r="E11" s="2">
        <v>0</v>
      </c>
      <c r="F11" s="2">
        <v>3583333.33</v>
      </c>
    </row>
    <row r="12" spans="1:6" ht="15" customHeight="1">
      <c r="A12" t="s">
        <v>17</v>
      </c>
      <c r="B12" s="2">
        <v>243979520.84</v>
      </c>
      <c r="C12" s="2">
        <v>182516566.22</v>
      </c>
      <c r="D12" s="280" t="s">
        <v>18</v>
      </c>
      <c r="E12" s="2">
        <v>0</v>
      </c>
      <c r="F12" s="2">
        <v>21624224.800000001</v>
      </c>
    </row>
    <row r="13" spans="1:6" ht="15" customHeight="1">
      <c r="A13" t="s">
        <v>19</v>
      </c>
      <c r="B13" s="2">
        <v>0</v>
      </c>
      <c r="C13" s="2">
        <v>0</v>
      </c>
      <c r="D13" s="280" t="s">
        <v>20</v>
      </c>
      <c r="E13" s="2">
        <v>0</v>
      </c>
      <c r="F13" s="2">
        <v>0</v>
      </c>
    </row>
    <row r="14" spans="1:6" ht="15" customHeight="1">
      <c r="A14" t="s">
        <v>21</v>
      </c>
      <c r="B14" s="2">
        <v>92091534.290000007</v>
      </c>
      <c r="C14" s="2">
        <v>137783200.53999999</v>
      </c>
      <c r="D14" s="280" t="s">
        <v>22</v>
      </c>
      <c r="E14" s="2">
        <v>0</v>
      </c>
      <c r="F14" s="2">
        <v>0</v>
      </c>
    </row>
    <row r="15" spans="1:6" ht="15" customHeight="1">
      <c r="A15" t="s">
        <v>23</v>
      </c>
      <c r="B15" s="2">
        <v>0</v>
      </c>
      <c r="C15" s="2">
        <v>0</v>
      </c>
      <c r="D15" s="280" t="s">
        <v>24</v>
      </c>
      <c r="E15" s="2">
        <v>0</v>
      </c>
      <c r="F15" s="2">
        <v>148500</v>
      </c>
    </row>
    <row r="16" spans="1:6" ht="15" customHeight="1">
      <c r="A16" t="s">
        <v>25</v>
      </c>
      <c r="B16" s="2">
        <v>0</v>
      </c>
      <c r="C16" s="2">
        <v>0</v>
      </c>
      <c r="D16" s="280" t="s">
        <v>26</v>
      </c>
      <c r="E16" s="2">
        <v>23264.39</v>
      </c>
      <c r="F16" s="2">
        <v>0</v>
      </c>
    </row>
    <row r="17" spans="1:6" ht="15" customHeight="1">
      <c r="A17" t="s">
        <v>27</v>
      </c>
      <c r="B17" s="2">
        <v>0</v>
      </c>
      <c r="C17" s="2">
        <v>0.5</v>
      </c>
      <c r="D17" s="280" t="s">
        <v>28</v>
      </c>
      <c r="E17" s="2">
        <v>13967856.17</v>
      </c>
      <c r="F17" s="2">
        <v>1350710.84</v>
      </c>
    </row>
    <row r="18" spans="1:6" ht="15" customHeight="1">
      <c r="A18" s="281" t="s">
        <v>29</v>
      </c>
      <c r="B18" s="2">
        <f>SUM(B19:B25)</f>
        <v>4388055.45</v>
      </c>
      <c r="C18" s="2">
        <f>SUM(C19:C25)</f>
        <v>19002602.109999999</v>
      </c>
      <c r="D18" s="280" t="s">
        <v>30</v>
      </c>
      <c r="E18" s="2">
        <v>207</v>
      </c>
      <c r="F18" s="2">
        <v>0</v>
      </c>
    </row>
    <row r="19" spans="1:6" ht="15" customHeight="1">
      <c r="A19" t="s">
        <v>31</v>
      </c>
      <c r="B19" s="2">
        <v>0</v>
      </c>
      <c r="C19" s="2">
        <v>0</v>
      </c>
      <c r="D19" s="280" t="s">
        <v>32</v>
      </c>
      <c r="E19" s="2">
        <v>6141138.2300000004</v>
      </c>
      <c r="F19" s="2">
        <v>2941875.48</v>
      </c>
    </row>
    <row r="20" spans="1:6" ht="15" customHeight="1">
      <c r="A20" t="s">
        <v>33</v>
      </c>
      <c r="B20" s="2">
        <v>0</v>
      </c>
      <c r="C20" s="2">
        <v>0</v>
      </c>
      <c r="D20" s="279" t="s">
        <v>34</v>
      </c>
      <c r="E20" s="2">
        <f>SUM(E21:E23)</f>
        <v>0</v>
      </c>
      <c r="F20" s="2">
        <f>SUM(F21:F23)</f>
        <v>0</v>
      </c>
    </row>
    <row r="21" spans="1:6" ht="15" customHeight="1">
      <c r="A21" t="s">
        <v>35</v>
      </c>
      <c r="B21" s="2">
        <v>5759.45</v>
      </c>
      <c r="C21" s="2">
        <v>72748.210000000006</v>
      </c>
      <c r="D21" s="280" t="s">
        <v>36</v>
      </c>
      <c r="E21" s="2">
        <v>0</v>
      </c>
      <c r="F21" s="2">
        <v>0</v>
      </c>
    </row>
    <row r="22" spans="1:6" ht="15" customHeight="1">
      <c r="A22" t="s">
        <v>37</v>
      </c>
      <c r="B22" s="2">
        <v>0</v>
      </c>
      <c r="C22" s="2">
        <v>1925629.9</v>
      </c>
      <c r="D22" s="280" t="s">
        <v>38</v>
      </c>
      <c r="E22" s="2">
        <v>0</v>
      </c>
      <c r="F22" s="2">
        <v>0</v>
      </c>
    </row>
    <row r="23" spans="1:6" ht="15" customHeight="1">
      <c r="A23" t="s">
        <v>39</v>
      </c>
      <c r="B23" s="2">
        <v>40000</v>
      </c>
      <c r="C23" s="2">
        <v>0</v>
      </c>
      <c r="D23" s="280" t="s">
        <v>40</v>
      </c>
      <c r="E23" s="2">
        <v>0</v>
      </c>
      <c r="F23" s="2">
        <v>0</v>
      </c>
    </row>
    <row r="24" spans="1:6" ht="15" customHeight="1">
      <c r="A24" t="s">
        <v>41</v>
      </c>
      <c r="B24" s="2">
        <v>0</v>
      </c>
      <c r="C24" s="2">
        <v>0</v>
      </c>
      <c r="D24" s="279" t="s">
        <v>42</v>
      </c>
      <c r="E24" s="2">
        <f>SUM(E25:E26)</f>
        <v>7818180</v>
      </c>
      <c r="F24" s="2">
        <f>SUM(F25:F26)</f>
        <v>7818180</v>
      </c>
    </row>
    <row r="25" spans="1:6" ht="15" customHeight="1">
      <c r="A25" t="s">
        <v>43</v>
      </c>
      <c r="B25" s="2">
        <v>4342296</v>
      </c>
      <c r="C25" s="2">
        <v>17004224</v>
      </c>
      <c r="D25" s="280" t="s">
        <v>44</v>
      </c>
      <c r="E25" s="2">
        <v>7818180</v>
      </c>
      <c r="F25" s="2">
        <v>7818180</v>
      </c>
    </row>
    <row r="26" spans="1:6" ht="15" customHeight="1">
      <c r="A26" s="281" t="s">
        <v>45</v>
      </c>
      <c r="B26" s="2">
        <f>SUM(B27:B31)</f>
        <v>780084.49</v>
      </c>
      <c r="C26" s="2">
        <f>SUM(C27:C31)</f>
        <v>5483524.1600000001</v>
      </c>
      <c r="D26" s="280" t="s">
        <v>46</v>
      </c>
      <c r="E26" s="2">
        <v>0</v>
      </c>
      <c r="F26" s="2">
        <v>0</v>
      </c>
    </row>
    <row r="27" spans="1:6" ht="15" customHeight="1">
      <c r="A27" t="s">
        <v>47</v>
      </c>
      <c r="B27" s="2">
        <v>780084.49</v>
      </c>
      <c r="C27" s="2">
        <v>0</v>
      </c>
      <c r="D27" s="279" t="s">
        <v>48</v>
      </c>
      <c r="E27" s="2">
        <v>0</v>
      </c>
      <c r="F27" s="2">
        <v>0</v>
      </c>
    </row>
    <row r="28" spans="1:6" ht="15" customHeight="1">
      <c r="A28" t="s">
        <v>49</v>
      </c>
      <c r="B28" s="2">
        <v>0</v>
      </c>
      <c r="C28" s="2">
        <v>0</v>
      </c>
      <c r="D28" s="279" t="s">
        <v>50</v>
      </c>
      <c r="E28" s="2">
        <f>SUM(E29:E31)</f>
        <v>0</v>
      </c>
      <c r="F28" s="2">
        <f>SUM(F29:F31)</f>
        <v>0</v>
      </c>
    </row>
    <row r="29" spans="1:6" ht="15" customHeight="1">
      <c r="A29" t="s">
        <v>51</v>
      </c>
      <c r="B29" s="2">
        <v>0</v>
      </c>
      <c r="C29" s="2">
        <v>0</v>
      </c>
      <c r="D29" s="280" t="s">
        <v>52</v>
      </c>
      <c r="E29" s="2">
        <v>0</v>
      </c>
      <c r="F29" s="2">
        <v>0</v>
      </c>
    </row>
    <row r="30" spans="1:6" ht="15" customHeight="1">
      <c r="A30" t="s">
        <v>53</v>
      </c>
      <c r="B30" s="2">
        <v>0</v>
      </c>
      <c r="C30" s="2">
        <v>5483524.1600000001</v>
      </c>
      <c r="D30" s="280" t="s">
        <v>54</v>
      </c>
      <c r="E30" s="2">
        <v>0</v>
      </c>
      <c r="F30" s="2">
        <v>0</v>
      </c>
    </row>
    <row r="31" spans="1:6" ht="15" customHeight="1">
      <c r="A31" t="s">
        <v>55</v>
      </c>
      <c r="B31" s="2">
        <v>0</v>
      </c>
      <c r="C31" s="2">
        <v>0</v>
      </c>
      <c r="D31" s="280" t="s">
        <v>56</v>
      </c>
      <c r="E31" s="2">
        <v>0</v>
      </c>
      <c r="F31" s="2">
        <v>0</v>
      </c>
    </row>
    <row r="32" spans="1:6" ht="15" customHeight="1">
      <c r="A32" s="281" t="s">
        <v>57</v>
      </c>
      <c r="B32" s="2">
        <f>SUM(B33:B37)</f>
        <v>0</v>
      </c>
      <c r="C32" s="2">
        <f>SUM(C33:C37)</f>
        <v>0</v>
      </c>
      <c r="D32" s="279" t="s">
        <v>58</v>
      </c>
      <c r="E32" s="2">
        <f>SUM(E33:E38)</f>
        <v>0</v>
      </c>
      <c r="F32" s="2">
        <f>SUM(F33:F38)</f>
        <v>0</v>
      </c>
    </row>
    <row r="33" spans="1:6" ht="15" customHeight="1">
      <c r="A33" t="s">
        <v>59</v>
      </c>
      <c r="B33" s="2">
        <v>0</v>
      </c>
      <c r="C33" s="2">
        <v>0</v>
      </c>
      <c r="D33" s="280" t="s">
        <v>60</v>
      </c>
      <c r="E33" s="2">
        <v>0</v>
      </c>
      <c r="F33" s="2">
        <v>0</v>
      </c>
    </row>
    <row r="34" spans="1:6" ht="15" customHeight="1">
      <c r="A34" t="s">
        <v>61</v>
      </c>
      <c r="B34" s="2">
        <v>0</v>
      </c>
      <c r="C34" s="2">
        <v>0</v>
      </c>
      <c r="D34" s="280" t="s">
        <v>62</v>
      </c>
      <c r="E34" s="2">
        <v>0</v>
      </c>
      <c r="F34" s="2">
        <v>0</v>
      </c>
    </row>
    <row r="35" spans="1:6" ht="15" customHeight="1">
      <c r="A35" t="s">
        <v>63</v>
      </c>
      <c r="B35" s="2">
        <v>0</v>
      </c>
      <c r="C35" s="2">
        <v>0</v>
      </c>
      <c r="D35" s="280" t="s">
        <v>64</v>
      </c>
      <c r="E35" s="2">
        <v>0</v>
      </c>
      <c r="F35" s="2">
        <v>0</v>
      </c>
    </row>
    <row r="36" spans="1:6" ht="15" customHeight="1">
      <c r="A36" t="s">
        <v>65</v>
      </c>
      <c r="B36" s="2">
        <v>0</v>
      </c>
      <c r="C36" s="2">
        <v>0</v>
      </c>
      <c r="D36" s="280" t="s">
        <v>66</v>
      </c>
      <c r="E36" s="2">
        <v>0</v>
      </c>
      <c r="F36" s="2">
        <v>0</v>
      </c>
    </row>
    <row r="37" spans="1:6" ht="15" customHeight="1">
      <c r="A37" t="s">
        <v>67</v>
      </c>
      <c r="B37" s="2">
        <v>0</v>
      </c>
      <c r="C37" s="2">
        <v>0</v>
      </c>
      <c r="D37" s="280" t="s">
        <v>68</v>
      </c>
      <c r="E37" s="2">
        <v>0</v>
      </c>
      <c r="F37" s="2">
        <v>0</v>
      </c>
    </row>
    <row r="38" spans="1:6" ht="15" customHeight="1">
      <c r="A38" s="281" t="s">
        <v>69</v>
      </c>
      <c r="B38" s="2">
        <v>0</v>
      </c>
      <c r="C38" s="2">
        <v>0</v>
      </c>
      <c r="D38" s="280" t="s">
        <v>70</v>
      </c>
      <c r="E38" s="2">
        <v>0</v>
      </c>
      <c r="F38" s="2">
        <v>0</v>
      </c>
    </row>
    <row r="39" spans="1:6" ht="15" customHeight="1">
      <c r="A39" s="281" t="s">
        <v>71</v>
      </c>
      <c r="B39" s="2">
        <f>SUM(B40:B41)</f>
        <v>0</v>
      </c>
      <c r="C39" s="2">
        <f>SUM(C40:C41)</f>
        <v>0</v>
      </c>
      <c r="D39" s="279" t="s">
        <v>72</v>
      </c>
      <c r="E39" s="2">
        <f>SUM(E40:E42)</f>
        <v>12640691.109999999</v>
      </c>
      <c r="F39" s="2">
        <f>SUM(F40:F42)</f>
        <v>40782662.259999998</v>
      </c>
    </row>
    <row r="40" spans="1:6" ht="15" customHeight="1">
      <c r="A40" t="s">
        <v>73</v>
      </c>
      <c r="B40" s="2">
        <v>0</v>
      </c>
      <c r="C40" s="2">
        <v>0</v>
      </c>
      <c r="D40" s="280" t="s">
        <v>74</v>
      </c>
      <c r="E40" s="2">
        <v>0</v>
      </c>
      <c r="F40" s="2">
        <v>9806803.4499999993</v>
      </c>
    </row>
    <row r="41" spans="1:6" ht="15" customHeight="1">
      <c r="A41" t="s">
        <v>75</v>
      </c>
      <c r="B41" s="2">
        <v>0</v>
      </c>
      <c r="C41" s="2">
        <v>0</v>
      </c>
      <c r="D41" s="280" t="s">
        <v>76</v>
      </c>
      <c r="E41" s="2">
        <v>0</v>
      </c>
      <c r="F41" s="2">
        <v>0</v>
      </c>
    </row>
    <row r="42" spans="1:6" ht="15" customHeight="1">
      <c r="A42" s="281" t="s">
        <v>77</v>
      </c>
      <c r="B42" s="2">
        <f>SUM(B43:B46)</f>
        <v>0</v>
      </c>
      <c r="C42" s="2">
        <f>SUM(C43:C46)</f>
        <v>0</v>
      </c>
      <c r="D42" s="280" t="s">
        <v>78</v>
      </c>
      <c r="E42" s="2">
        <v>12640691.109999999</v>
      </c>
      <c r="F42" s="2">
        <v>30975858.809999999</v>
      </c>
    </row>
    <row r="43" spans="1:6" ht="15" customHeight="1">
      <c r="A43" t="s">
        <v>79</v>
      </c>
      <c r="B43" s="2">
        <v>0</v>
      </c>
      <c r="C43" s="2">
        <v>0</v>
      </c>
      <c r="D43" s="279" t="s">
        <v>80</v>
      </c>
      <c r="E43" s="2">
        <f>SUM(E44:E46)</f>
        <v>0</v>
      </c>
      <c r="F43" s="2">
        <f>SUM(F44:F46)</f>
        <v>528715</v>
      </c>
    </row>
    <row r="44" spans="1:6" ht="15" customHeight="1">
      <c r="A44" t="s">
        <v>81</v>
      </c>
      <c r="B44" s="2">
        <v>0</v>
      </c>
      <c r="C44" s="2">
        <v>0</v>
      </c>
      <c r="D44" s="280" t="s">
        <v>82</v>
      </c>
      <c r="E44" s="2">
        <v>0</v>
      </c>
      <c r="F44" s="2">
        <v>0</v>
      </c>
    </row>
    <row r="45" spans="1:6" ht="15" customHeight="1">
      <c r="A45" t="s">
        <v>83</v>
      </c>
      <c r="B45" s="2">
        <v>0</v>
      </c>
      <c r="C45" s="2">
        <v>0</v>
      </c>
      <c r="D45" s="280" t="s">
        <v>84</v>
      </c>
      <c r="E45" s="2">
        <v>0</v>
      </c>
      <c r="F45" s="2">
        <v>0</v>
      </c>
    </row>
    <row r="46" spans="1:6" ht="15" customHeight="1">
      <c r="A46" t="s">
        <v>85</v>
      </c>
      <c r="B46" s="2">
        <v>0</v>
      </c>
      <c r="C46" s="2">
        <v>0</v>
      </c>
      <c r="D46" s="280" t="s">
        <v>86</v>
      </c>
      <c r="E46" s="2">
        <v>0</v>
      </c>
      <c r="F46" s="2">
        <v>528715</v>
      </c>
    </row>
    <row r="47" spans="1:6" ht="15" customHeight="1">
      <c r="A47" s="281" t="s">
        <v>87</v>
      </c>
      <c r="B47" s="2">
        <f>SUM(B10,B18,B26,B32,B38,B39,B42)</f>
        <v>341370195.06999999</v>
      </c>
      <c r="C47" s="2">
        <f>SUM(C10,C18,C26,C32,C38,C39,C42)</f>
        <v>344893393.53000003</v>
      </c>
      <c r="D47" s="279" t="s">
        <v>88</v>
      </c>
      <c r="E47" s="2">
        <f>SUM(E10,E20,E24,E27,E28,E32,E39,E43)</f>
        <v>40591336.899999999</v>
      </c>
      <c r="F47" s="2">
        <f>SUM(F10,F20,F24,F27,F28,F32,F39,F43)</f>
        <v>78778201.710000008</v>
      </c>
    </row>
    <row r="48" spans="1:6" ht="15" customHeight="1">
      <c r="A48" t="s">
        <v>89</v>
      </c>
      <c r="B48" s="280" t="s">
        <v>9</v>
      </c>
      <c r="C48" s="280" t="s">
        <v>9</v>
      </c>
      <c r="D48" s="280" t="s">
        <v>90</v>
      </c>
      <c r="E48" s="280" t="s">
        <v>9</v>
      </c>
      <c r="F48" s="280" t="s">
        <v>9</v>
      </c>
    </row>
    <row r="49" spans="1:6" ht="15" customHeight="1">
      <c r="A49" t="s">
        <v>91</v>
      </c>
      <c r="B49" s="2">
        <v>44620299.100000001</v>
      </c>
      <c r="C49" s="2">
        <v>43967627.630000003</v>
      </c>
      <c r="D49" s="280" t="s">
        <v>92</v>
      </c>
      <c r="E49" s="2">
        <v>0</v>
      </c>
      <c r="F49" s="2">
        <v>0</v>
      </c>
    </row>
    <row r="50" spans="1:6" ht="15" customHeight="1">
      <c r="A50" t="s">
        <v>93</v>
      </c>
      <c r="B50" s="2">
        <v>2652205.09</v>
      </c>
      <c r="C50" s="2">
        <v>6739605.7599999998</v>
      </c>
      <c r="D50" s="280" t="s">
        <v>94</v>
      </c>
      <c r="E50" s="2">
        <v>0</v>
      </c>
      <c r="F50" s="2">
        <v>0</v>
      </c>
    </row>
    <row r="51" spans="1:6" ht="15" customHeight="1">
      <c r="A51" t="s">
        <v>95</v>
      </c>
      <c r="B51" s="2">
        <v>2553553014.4899998</v>
      </c>
      <c r="C51" s="2">
        <v>2323767636.6700001</v>
      </c>
      <c r="D51" s="280" t="s">
        <v>96</v>
      </c>
      <c r="E51" s="2">
        <v>28498661.579999998</v>
      </c>
      <c r="F51" s="2">
        <v>36484860</v>
      </c>
    </row>
    <row r="52" spans="1:6" ht="15" customHeight="1">
      <c r="A52" t="s">
        <v>97</v>
      </c>
      <c r="B52" s="2">
        <v>329067002.13</v>
      </c>
      <c r="C52" s="2">
        <v>302209289.42000002</v>
      </c>
      <c r="D52" s="280" t="s">
        <v>98</v>
      </c>
      <c r="E52" s="2">
        <v>0</v>
      </c>
      <c r="F52" s="2">
        <v>0</v>
      </c>
    </row>
    <row r="53" spans="1:6" ht="15" customHeight="1">
      <c r="A53" t="s">
        <v>99</v>
      </c>
      <c r="B53" s="2">
        <v>79267318.840000004</v>
      </c>
      <c r="C53" s="2">
        <v>62370838.450000003</v>
      </c>
      <c r="D53" s="280" t="s">
        <v>100</v>
      </c>
      <c r="E53" s="2">
        <v>0</v>
      </c>
      <c r="F53" s="2">
        <v>0</v>
      </c>
    </row>
    <row r="54" spans="1:6" ht="15" customHeight="1">
      <c r="A54" t="s">
        <v>101</v>
      </c>
      <c r="B54" s="2">
        <v>-236417436.63999999</v>
      </c>
      <c r="C54" s="2">
        <v>-184602387.06999999</v>
      </c>
      <c r="D54" s="280" t="s">
        <v>102</v>
      </c>
      <c r="E54" s="2">
        <v>0</v>
      </c>
      <c r="F54" s="2">
        <v>3189015.56</v>
      </c>
    </row>
    <row r="55" spans="1:6" ht="15" customHeight="1">
      <c r="A55" t="s">
        <v>103</v>
      </c>
      <c r="B55" s="2">
        <v>0</v>
      </c>
      <c r="C55" s="2">
        <v>0</v>
      </c>
      <c r="D55" s="279" t="s">
        <v>104</v>
      </c>
      <c r="E55" s="2">
        <f>SUM(E49,E50,E51,E52,E53,E54)</f>
        <v>28498661.579999998</v>
      </c>
      <c r="F55" s="2">
        <f>SUM(F49,F50,F51,F52,F53,F54)</f>
        <v>39673875.560000002</v>
      </c>
    </row>
    <row r="56" spans="1:6" ht="15" customHeight="1">
      <c r="A56" t="s">
        <v>105</v>
      </c>
      <c r="B56" s="2">
        <v>0</v>
      </c>
      <c r="C56" s="2">
        <v>0</v>
      </c>
      <c r="D56" s="279" t="s">
        <v>106</v>
      </c>
      <c r="E56" s="2">
        <f>SUM(E47,E55)</f>
        <v>69089998.479999989</v>
      </c>
      <c r="F56" s="2">
        <f>SUM(F47,F55)</f>
        <v>118452077.27000001</v>
      </c>
    </row>
    <row r="57" spans="1:6" ht="15" customHeight="1">
      <c r="A57" t="s">
        <v>107</v>
      </c>
      <c r="B57" s="2">
        <v>0</v>
      </c>
      <c r="C57" s="2">
        <v>0</v>
      </c>
      <c r="D57" s="280" t="s">
        <v>108</v>
      </c>
      <c r="E57" s="280" t="s">
        <v>9</v>
      </c>
      <c r="F57" s="280" t="s">
        <v>9</v>
      </c>
    </row>
    <row r="58" spans="1:6" ht="15" customHeight="1">
      <c r="A58" t="s">
        <v>109</v>
      </c>
      <c r="B58" s="2">
        <f>SUM(B49,B50,B51,B52,B53,B54,B55,B56,B57)</f>
        <v>2772742403.0100002</v>
      </c>
      <c r="C58" s="2">
        <f>SUM(C49,C50,C51,C52,C53,C54,C55,C56,C57)</f>
        <v>2554452610.8599997</v>
      </c>
      <c r="D58" s="279" t="s">
        <v>110</v>
      </c>
      <c r="E58" s="2">
        <f>SUM(E59,E60,E61)</f>
        <v>1260943857.2700002</v>
      </c>
      <c r="F58" s="2">
        <f>SUM(F59,F60,F61)</f>
        <v>1093613622.24</v>
      </c>
    </row>
    <row r="59" spans="1:6" ht="15" customHeight="1">
      <c r="A59" t="s">
        <v>111</v>
      </c>
      <c r="B59" s="2">
        <f>SUM(B47,B58)</f>
        <v>3114112598.0800004</v>
      </c>
      <c r="C59" s="2">
        <f>SUM(C47,C58)</f>
        <v>2899346004.3899999</v>
      </c>
      <c r="D59" s="280" t="s">
        <v>112</v>
      </c>
      <c r="E59" s="2">
        <v>2432632.38</v>
      </c>
      <c r="F59" s="2">
        <v>1160792.51</v>
      </c>
    </row>
    <row r="60" spans="1:6" ht="15" customHeight="1">
      <c r="D60" s="280" t="s">
        <v>113</v>
      </c>
      <c r="E60" s="2">
        <v>1258511224.8900001</v>
      </c>
      <c r="F60" s="2">
        <v>1092452829.73</v>
      </c>
    </row>
    <row r="61" spans="1:6" ht="15" customHeight="1">
      <c r="D61" s="280" t="s">
        <v>114</v>
      </c>
      <c r="E61" s="2">
        <v>0</v>
      </c>
      <c r="F61" s="2">
        <v>0</v>
      </c>
    </row>
    <row r="62" spans="1:6" ht="15" customHeight="1">
      <c r="D62" s="279" t="s">
        <v>115</v>
      </c>
      <c r="E62" s="2">
        <f>SUM(E63,E64,E65,E66,E67)</f>
        <v>1784078742.3200002</v>
      </c>
      <c r="F62" s="2">
        <f>SUM(F63,F64,F65,F66,F67)</f>
        <v>1687280304.8800001</v>
      </c>
    </row>
    <row r="63" spans="1:6" ht="15" customHeight="1">
      <c r="D63" s="280" t="s">
        <v>116</v>
      </c>
      <c r="E63" s="2">
        <v>146305495.75999999</v>
      </c>
      <c r="F63" s="2">
        <v>127299817.90000001</v>
      </c>
    </row>
    <row r="64" spans="1:6" ht="15" customHeight="1">
      <c r="D64" s="280" t="s">
        <v>117</v>
      </c>
      <c r="E64" s="2">
        <v>1599211074.98</v>
      </c>
      <c r="F64" s="2">
        <v>1554484098.05</v>
      </c>
    </row>
    <row r="65" spans="4:6" ht="15.75" customHeight="1">
      <c r="D65" s="280" t="s">
        <v>118</v>
      </c>
      <c r="E65" s="2">
        <v>39521079.399999999</v>
      </c>
      <c r="F65" s="2">
        <v>5496388.9299999997</v>
      </c>
    </row>
    <row r="66" spans="4:6" ht="15" customHeight="1">
      <c r="D66" s="280" t="s">
        <v>119</v>
      </c>
      <c r="E66" s="2">
        <v>0</v>
      </c>
      <c r="F66" s="2">
        <v>0</v>
      </c>
    </row>
    <row r="67" spans="4:6" ht="15.75" customHeight="1">
      <c r="D67" s="280" t="s">
        <v>120</v>
      </c>
      <c r="E67" s="2">
        <v>-958907.82</v>
      </c>
      <c r="F67" s="2">
        <v>0</v>
      </c>
    </row>
    <row r="68" spans="4:6" ht="15" customHeight="1">
      <c r="D68" s="279" t="s">
        <v>121</v>
      </c>
      <c r="E68" s="2">
        <f>SUM(E69:E70)</f>
        <v>0</v>
      </c>
      <c r="F68" s="2">
        <f>SUM(F69:F70)</f>
        <v>0</v>
      </c>
    </row>
    <row r="69" spans="4:6" ht="15" customHeight="1">
      <c r="D69" s="280" t="s">
        <v>122</v>
      </c>
      <c r="E69" s="2">
        <v>0</v>
      </c>
      <c r="F69" s="2">
        <v>0</v>
      </c>
    </row>
    <row r="70" spans="4:6" ht="15" customHeight="1">
      <c r="D70" s="280" t="s">
        <v>123</v>
      </c>
      <c r="E70" s="2">
        <v>0</v>
      </c>
      <c r="F70" s="2">
        <v>0</v>
      </c>
    </row>
    <row r="71" spans="4:6" ht="15" customHeight="1">
      <c r="D71" s="279" t="s">
        <v>124</v>
      </c>
      <c r="E71" s="2">
        <f>SUM(E58,E62,E68)</f>
        <v>3045022599.5900002</v>
      </c>
      <c r="F71" s="2">
        <f>SUM(F58,F62,F68)</f>
        <v>2780893927.1199999</v>
      </c>
    </row>
    <row r="72" spans="4:6" ht="15" customHeight="1">
      <c r="D72" s="279" t="s">
        <v>125</v>
      </c>
      <c r="E72" s="2">
        <f>SUM(E56,E71)</f>
        <v>3114112598.0700002</v>
      </c>
      <c r="F72" s="2">
        <f>SUM(F56,F71)</f>
        <v>2899346004.3899999</v>
      </c>
    </row>
    <row r="81" spans="1:8" ht="15" customHeight="1">
      <c r="A81" s="278"/>
      <c r="B81" s="277"/>
      <c r="C81" s="277"/>
      <c r="D81" s="273"/>
      <c r="E81" s="276"/>
      <c r="F81" s="276"/>
      <c r="G81" s="276"/>
      <c r="H81" s="271"/>
    </row>
    <row r="82" spans="1:8" ht="15" customHeight="1">
      <c r="A82" s="275"/>
      <c r="B82" s="274"/>
      <c r="C82" s="274"/>
      <c r="D82" s="273"/>
      <c r="E82" s="272"/>
      <c r="F82" s="272"/>
      <c r="G82" s="272"/>
      <c r="H82" s="271"/>
    </row>
  </sheetData>
  <mergeCells count="8">
    <mergeCell ref="E81:G81"/>
    <mergeCell ref="E82:G82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scale="5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2" zoomScale="60" zoomScaleNormal="100" workbookViewId="0">
      <selection activeCell="E54" sqref="E54"/>
    </sheetView>
  </sheetViews>
  <sheetFormatPr baseColWidth="10" defaultColWidth="8" defaultRowHeight="13.2"/>
  <cols>
    <col min="1" max="1" width="24" style="146" customWidth="1"/>
    <col min="2" max="2" width="16.6640625" style="146" customWidth="1"/>
    <col min="3" max="3" width="15.44140625" style="146" customWidth="1"/>
    <col min="4" max="4" width="9.33203125" style="146" customWidth="1"/>
    <col min="5" max="5" width="10.6640625" style="146" customWidth="1"/>
    <col min="6" max="6" width="13" style="146" customWidth="1"/>
    <col min="7" max="7" width="2.33203125" style="146" customWidth="1"/>
    <col min="8" max="16384" width="8" style="146"/>
  </cols>
  <sheetData>
    <row r="1" spans="1:7" ht="35.25" customHeight="1">
      <c r="A1" s="258" t="s">
        <v>471</v>
      </c>
      <c r="B1" s="258"/>
      <c r="C1" s="258"/>
      <c r="D1" s="258"/>
      <c r="E1" s="258"/>
      <c r="F1" s="258"/>
      <c r="G1" s="258"/>
    </row>
    <row r="2" spans="1:7" ht="32.85" customHeight="1">
      <c r="A2" s="259" t="s">
        <v>472</v>
      </c>
      <c r="B2" s="260"/>
      <c r="C2" s="260"/>
      <c r="D2" s="260"/>
      <c r="E2" s="260"/>
      <c r="F2" s="261"/>
    </row>
    <row r="3" spans="1:7" ht="16.5" customHeight="1">
      <c r="A3" s="147"/>
      <c r="B3" s="147"/>
      <c r="C3" s="147"/>
      <c r="D3" s="148" t="s">
        <v>473</v>
      </c>
      <c r="E3" s="147"/>
      <c r="F3" s="149" t="s">
        <v>474</v>
      </c>
    </row>
    <row r="4" spans="1:7" ht="18.75" customHeight="1">
      <c r="A4" s="150" t="s">
        <v>475</v>
      </c>
      <c r="B4" s="151" t="s">
        <v>476</v>
      </c>
      <c r="C4" s="148" t="s">
        <v>477</v>
      </c>
      <c r="D4" s="148" t="s">
        <v>478</v>
      </c>
      <c r="E4" s="152" t="s">
        <v>479</v>
      </c>
      <c r="F4" s="148" t="s">
        <v>480</v>
      </c>
    </row>
    <row r="5" spans="1:7" ht="17.399999999999999" customHeight="1">
      <c r="A5" s="153" t="s">
        <v>481</v>
      </c>
      <c r="B5" s="151" t="s">
        <v>482</v>
      </c>
      <c r="C5" s="154" t="s">
        <v>483</v>
      </c>
      <c r="D5" s="154" t="s">
        <v>483</v>
      </c>
      <c r="E5" s="154" t="s">
        <v>483</v>
      </c>
      <c r="F5" s="154" t="s">
        <v>483</v>
      </c>
    </row>
    <row r="6" spans="1:7" ht="16.5" customHeight="1">
      <c r="A6" s="155" t="s">
        <v>484</v>
      </c>
      <c r="B6" s="156" t="s">
        <v>485</v>
      </c>
      <c r="C6" s="149" t="s">
        <v>486</v>
      </c>
      <c r="D6" s="154" t="s">
        <v>483</v>
      </c>
      <c r="E6" s="154" t="s">
        <v>483</v>
      </c>
      <c r="F6" s="154" t="s">
        <v>483</v>
      </c>
    </row>
    <row r="7" spans="1:7" ht="9.15" customHeight="1">
      <c r="A7" s="157" t="s">
        <v>487</v>
      </c>
      <c r="B7" s="158"/>
      <c r="C7" s="158"/>
      <c r="D7" s="158"/>
      <c r="E7" s="158"/>
      <c r="F7" s="158"/>
    </row>
    <row r="8" spans="1:7" ht="12" customHeight="1">
      <c r="A8" s="153" t="s">
        <v>488</v>
      </c>
      <c r="B8" s="159">
        <v>1610</v>
      </c>
      <c r="C8" s="154" t="s">
        <v>483</v>
      </c>
      <c r="D8" s="154" t="s">
        <v>483</v>
      </c>
      <c r="E8" s="154" t="s">
        <v>483</v>
      </c>
      <c r="F8" s="154" t="s">
        <v>483</v>
      </c>
    </row>
    <row r="9" spans="1:7" ht="11.85" customHeight="1">
      <c r="A9" s="160" t="s">
        <v>489</v>
      </c>
      <c r="B9" s="161">
        <v>94.85</v>
      </c>
      <c r="C9" s="154" t="s">
        <v>483</v>
      </c>
      <c r="D9" s="154" t="s">
        <v>483</v>
      </c>
      <c r="E9" s="154" t="s">
        <v>483</v>
      </c>
      <c r="F9" s="154" t="s">
        <v>483</v>
      </c>
    </row>
    <row r="10" spans="1:7" ht="11.85" customHeight="1">
      <c r="A10" s="160" t="s">
        <v>490</v>
      </c>
      <c r="B10" s="161">
        <v>19.39</v>
      </c>
      <c r="C10" s="154" t="s">
        <v>483</v>
      </c>
      <c r="D10" s="154" t="s">
        <v>483</v>
      </c>
      <c r="E10" s="154" t="s">
        <v>483</v>
      </c>
      <c r="F10" s="154" t="s">
        <v>483</v>
      </c>
    </row>
    <row r="11" spans="1:7" ht="12" customHeight="1">
      <c r="A11" s="160" t="s">
        <v>491</v>
      </c>
      <c r="B11" s="161">
        <v>40.61</v>
      </c>
      <c r="C11" s="154" t="s">
        <v>483</v>
      </c>
      <c r="D11" s="154" t="s">
        <v>483</v>
      </c>
      <c r="E11" s="154" t="s">
        <v>483</v>
      </c>
      <c r="F11" s="154" t="s">
        <v>483</v>
      </c>
    </row>
    <row r="12" spans="1:7" ht="11.85" customHeight="1">
      <c r="A12" s="153" t="s">
        <v>492</v>
      </c>
      <c r="B12" s="162">
        <v>53</v>
      </c>
      <c r="C12" s="154" t="s">
        <v>483</v>
      </c>
      <c r="D12" s="154" t="s">
        <v>483</v>
      </c>
      <c r="E12" s="154" t="s">
        <v>483</v>
      </c>
      <c r="F12" s="154" t="s">
        <v>483</v>
      </c>
    </row>
    <row r="13" spans="1:7" ht="11.85" customHeight="1">
      <c r="A13" s="160" t="s">
        <v>489</v>
      </c>
      <c r="B13" s="161">
        <v>89.36</v>
      </c>
      <c r="C13" s="154" t="s">
        <v>483</v>
      </c>
      <c r="D13" s="154" t="s">
        <v>483</v>
      </c>
      <c r="E13" s="154" t="s">
        <v>483</v>
      </c>
      <c r="F13" s="154" t="s">
        <v>483</v>
      </c>
    </row>
    <row r="14" spans="1:7" ht="12" customHeight="1">
      <c r="A14" s="160" t="s">
        <v>490</v>
      </c>
      <c r="B14" s="161">
        <v>45.83</v>
      </c>
      <c r="C14" s="154" t="s">
        <v>483</v>
      </c>
      <c r="D14" s="154" t="s">
        <v>483</v>
      </c>
      <c r="E14" s="154" t="s">
        <v>483</v>
      </c>
      <c r="F14" s="154" t="s">
        <v>483</v>
      </c>
    </row>
    <row r="15" spans="1:7" ht="12.15" customHeight="1">
      <c r="A15" s="160" t="s">
        <v>491</v>
      </c>
      <c r="B15" s="161">
        <v>66.959999999999994</v>
      </c>
      <c r="C15" s="154" t="s">
        <v>483</v>
      </c>
      <c r="D15" s="154" t="s">
        <v>483</v>
      </c>
      <c r="E15" s="154" t="s">
        <v>483</v>
      </c>
      <c r="F15" s="154" t="s">
        <v>483</v>
      </c>
    </row>
    <row r="16" spans="1:7" ht="8.25" customHeight="1">
      <c r="A16" s="153" t="s">
        <v>493</v>
      </c>
      <c r="B16" s="158"/>
      <c r="C16" s="158"/>
      <c r="D16" s="158"/>
      <c r="E16" s="158"/>
      <c r="F16" s="158"/>
    </row>
    <row r="17" spans="1:6" ht="12.6" customHeight="1">
      <c r="A17" s="153" t="s">
        <v>494</v>
      </c>
      <c r="B17" s="161">
        <v>6.7</v>
      </c>
      <c r="C17" s="154" t="s">
        <v>483</v>
      </c>
      <c r="D17" s="154" t="s">
        <v>483</v>
      </c>
      <c r="E17" s="154" t="s">
        <v>483</v>
      </c>
      <c r="F17" s="154" t="s">
        <v>483</v>
      </c>
    </row>
    <row r="18" spans="1:6" ht="19.350000000000001" customHeight="1">
      <c r="A18" s="163" t="s">
        <v>495</v>
      </c>
      <c r="B18" s="164">
        <v>0</v>
      </c>
      <c r="C18" s="154" t="s">
        <v>483</v>
      </c>
      <c r="D18" s="154" t="s">
        <v>483</v>
      </c>
      <c r="E18" s="154" t="s">
        <v>483</v>
      </c>
      <c r="F18" s="154" t="s">
        <v>483</v>
      </c>
    </row>
    <row r="19" spans="1:6" ht="19.5" customHeight="1">
      <c r="A19" s="163" t="s">
        <v>496</v>
      </c>
      <c r="B19" s="164">
        <v>0</v>
      </c>
      <c r="C19" s="154" t="s">
        <v>483</v>
      </c>
      <c r="D19" s="154" t="s">
        <v>483</v>
      </c>
      <c r="E19" s="154" t="s">
        <v>483</v>
      </c>
      <c r="F19" s="154" t="s">
        <v>483</v>
      </c>
    </row>
    <row r="20" spans="1:6" ht="18.899999999999999" customHeight="1">
      <c r="A20" s="163" t="s">
        <v>497</v>
      </c>
      <c r="B20" s="165">
        <v>2.5000000000000001E-2</v>
      </c>
      <c r="C20" s="154" t="s">
        <v>483</v>
      </c>
      <c r="D20" s="154" t="s">
        <v>483</v>
      </c>
      <c r="E20" s="154" t="s">
        <v>483</v>
      </c>
      <c r="F20" s="154" t="s">
        <v>483</v>
      </c>
    </row>
    <row r="21" spans="1:6" ht="16.5" customHeight="1">
      <c r="A21" s="163" t="s">
        <v>498</v>
      </c>
      <c r="B21" s="166">
        <v>1.35E-2</v>
      </c>
      <c r="C21" s="154" t="s">
        <v>483</v>
      </c>
      <c r="D21" s="154" t="s">
        <v>483</v>
      </c>
      <c r="E21" s="154" t="s">
        <v>483</v>
      </c>
      <c r="F21" s="154" t="s">
        <v>483</v>
      </c>
    </row>
    <row r="22" spans="1:6" ht="12.15" customHeight="1">
      <c r="A22" s="153" t="s">
        <v>499</v>
      </c>
      <c r="B22" s="161">
        <v>66.27</v>
      </c>
      <c r="C22" s="154" t="s">
        <v>483</v>
      </c>
      <c r="D22" s="154" t="s">
        <v>483</v>
      </c>
      <c r="E22" s="154" t="s">
        <v>483</v>
      </c>
      <c r="F22" s="154" t="s">
        <v>483</v>
      </c>
    </row>
    <row r="23" spans="1:6" ht="15" customHeight="1">
      <c r="A23" s="153" t="s">
        <v>500</v>
      </c>
      <c r="B23" s="161">
        <v>74.81</v>
      </c>
      <c r="C23" s="154" t="s">
        <v>483</v>
      </c>
      <c r="D23" s="154" t="s">
        <v>483</v>
      </c>
      <c r="E23" s="154" t="s">
        <v>483</v>
      </c>
      <c r="F23" s="154" t="s">
        <v>483</v>
      </c>
    </row>
    <row r="24" spans="1:6" ht="8.4" customHeight="1">
      <c r="A24" s="157" t="s">
        <v>501</v>
      </c>
      <c r="B24" s="158"/>
      <c r="C24" s="158"/>
      <c r="D24" s="158"/>
      <c r="E24" s="158"/>
      <c r="F24" s="158"/>
    </row>
    <row r="25" spans="1:6" ht="17.850000000000001" customHeight="1">
      <c r="A25" s="167" t="s">
        <v>502</v>
      </c>
      <c r="B25" s="168">
        <v>0</v>
      </c>
      <c r="C25" s="169" t="s">
        <v>483</v>
      </c>
      <c r="D25" s="169" t="s">
        <v>483</v>
      </c>
      <c r="E25" s="169" t="s">
        <v>483</v>
      </c>
      <c r="F25" s="169" t="s">
        <v>483</v>
      </c>
    </row>
    <row r="26" spans="1:6" ht="16.5" customHeight="1">
      <c r="A26" s="170" t="s">
        <v>503</v>
      </c>
      <c r="B26" s="171"/>
      <c r="C26" s="171"/>
      <c r="D26" s="171"/>
      <c r="E26" s="171"/>
      <c r="F26" s="171"/>
    </row>
    <row r="27" spans="1:6" ht="12" customHeight="1">
      <c r="A27" s="153" t="s">
        <v>488</v>
      </c>
      <c r="B27" s="172">
        <v>364399538.62</v>
      </c>
      <c r="C27" s="154" t="s">
        <v>483</v>
      </c>
      <c r="D27" s="154" t="s">
        <v>483</v>
      </c>
      <c r="E27" s="154" t="s">
        <v>483</v>
      </c>
      <c r="F27" s="154" t="s">
        <v>483</v>
      </c>
    </row>
    <row r="28" spans="1:6" ht="12.6" customHeight="1">
      <c r="A28" s="153" t="s">
        <v>492</v>
      </c>
      <c r="B28" s="172">
        <v>7384008.54</v>
      </c>
      <c r="C28" s="154" t="s">
        <v>483</v>
      </c>
      <c r="D28" s="154" t="s">
        <v>483</v>
      </c>
      <c r="E28" s="154" t="s">
        <v>483</v>
      </c>
      <c r="F28" s="154" t="s">
        <v>483</v>
      </c>
    </row>
    <row r="29" spans="1:6" ht="14.85" customHeight="1">
      <c r="A29" s="153" t="s">
        <v>504</v>
      </c>
      <c r="B29" s="147"/>
      <c r="C29" s="154" t="s">
        <v>483</v>
      </c>
      <c r="D29" s="154" t="s">
        <v>483</v>
      </c>
      <c r="E29" s="154" t="s">
        <v>483</v>
      </c>
      <c r="F29" s="154" t="s">
        <v>483</v>
      </c>
    </row>
    <row r="30" spans="1:6" ht="8.25" customHeight="1">
      <c r="A30" s="157" t="s">
        <v>505</v>
      </c>
      <c r="B30" s="158"/>
      <c r="C30" s="158"/>
      <c r="D30" s="158"/>
      <c r="E30" s="158"/>
      <c r="F30" s="158"/>
    </row>
    <row r="31" spans="1:6" ht="12" customHeight="1">
      <c r="A31" s="153" t="s">
        <v>506</v>
      </c>
      <c r="B31" s="172">
        <v>38150.199999999997</v>
      </c>
      <c r="C31" s="154" t="s">
        <v>483</v>
      </c>
      <c r="D31" s="154" t="s">
        <v>483</v>
      </c>
      <c r="E31" s="154" t="s">
        <v>483</v>
      </c>
      <c r="F31" s="154" t="s">
        <v>483</v>
      </c>
    </row>
    <row r="32" spans="1:6" ht="12.6" customHeight="1">
      <c r="A32" s="153" t="s">
        <v>507</v>
      </c>
      <c r="B32" s="172">
        <v>2435.7199999999998</v>
      </c>
      <c r="C32" s="154" t="s">
        <v>483</v>
      </c>
      <c r="D32" s="154" t="s">
        <v>483</v>
      </c>
      <c r="E32" s="154" t="s">
        <v>483</v>
      </c>
      <c r="F32" s="154" t="s">
        <v>483</v>
      </c>
    </row>
    <row r="33" spans="1:6" ht="16.5" customHeight="1">
      <c r="A33" s="153" t="s">
        <v>508</v>
      </c>
      <c r="B33" s="173">
        <v>11610.08</v>
      </c>
      <c r="C33" s="149" t="s">
        <v>486</v>
      </c>
      <c r="D33" s="154" t="s">
        <v>483</v>
      </c>
      <c r="E33" s="154" t="s">
        <v>483</v>
      </c>
      <c r="F33" s="154" t="s">
        <v>483</v>
      </c>
    </row>
    <row r="34" spans="1:6" ht="16.5" customHeight="1">
      <c r="A34" s="150" t="s">
        <v>509</v>
      </c>
      <c r="B34" s="173">
        <v>19744199.629999999</v>
      </c>
      <c r="C34" s="154" t="s">
        <v>483</v>
      </c>
      <c r="D34" s="154" t="s">
        <v>483</v>
      </c>
      <c r="E34" s="154" t="s">
        <v>483</v>
      </c>
      <c r="F34" s="154" t="s">
        <v>483</v>
      </c>
    </row>
    <row r="35" spans="1:6" ht="9.6" customHeight="1">
      <c r="A35" s="157" t="s">
        <v>510</v>
      </c>
      <c r="B35" s="158"/>
      <c r="C35" s="158"/>
      <c r="D35" s="158"/>
      <c r="E35" s="158"/>
      <c r="F35" s="158"/>
    </row>
    <row r="36" spans="1:6" ht="11.85" customHeight="1">
      <c r="A36" s="153" t="s">
        <v>511</v>
      </c>
      <c r="B36" s="172">
        <v>62256502.960000001</v>
      </c>
      <c r="C36" s="154" t="s">
        <v>483</v>
      </c>
      <c r="D36" s="154" t="s">
        <v>483</v>
      </c>
      <c r="E36" s="154" t="s">
        <v>483</v>
      </c>
      <c r="F36" s="154" t="s">
        <v>483</v>
      </c>
    </row>
    <row r="37" spans="1:6" ht="12.15" customHeight="1">
      <c r="A37" s="153" t="s">
        <v>512</v>
      </c>
      <c r="B37" s="172">
        <v>1026707673.39</v>
      </c>
      <c r="C37" s="154" t="s">
        <v>483</v>
      </c>
      <c r="D37" s="154" t="s">
        <v>483</v>
      </c>
      <c r="E37" s="154" t="s">
        <v>483</v>
      </c>
      <c r="F37" s="154" t="s">
        <v>483</v>
      </c>
    </row>
    <row r="38" spans="1:6" ht="15" customHeight="1">
      <c r="A38" s="153" t="s">
        <v>513</v>
      </c>
      <c r="B38" s="172">
        <v>3924841389.5999999</v>
      </c>
      <c r="C38" s="154" t="s">
        <v>483</v>
      </c>
      <c r="D38" s="154" t="s">
        <v>483</v>
      </c>
      <c r="E38" s="154" t="s">
        <v>483</v>
      </c>
      <c r="F38" s="154" t="s">
        <v>483</v>
      </c>
    </row>
    <row r="39" spans="1:6" ht="13.65" customHeight="1">
      <c r="A39" s="157" t="s">
        <v>514</v>
      </c>
      <c r="B39" s="147"/>
      <c r="C39" s="147"/>
      <c r="D39" s="147"/>
      <c r="E39" s="147"/>
      <c r="F39" s="147"/>
    </row>
    <row r="40" spans="1:6" ht="8.25" customHeight="1">
      <c r="A40" s="157" t="s">
        <v>515</v>
      </c>
      <c r="B40" s="158"/>
      <c r="C40" s="158"/>
      <c r="D40" s="158"/>
      <c r="E40" s="158"/>
      <c r="F40" s="158"/>
    </row>
    <row r="41" spans="1:6" ht="12.75" customHeight="1">
      <c r="A41" s="153" t="s">
        <v>512</v>
      </c>
      <c r="B41" s="174">
        <v>0</v>
      </c>
      <c r="C41" s="154" t="s">
        <v>483</v>
      </c>
      <c r="D41" s="154" t="s">
        <v>483</v>
      </c>
      <c r="E41" s="154" t="s">
        <v>483</v>
      </c>
      <c r="F41" s="154" t="s">
        <v>483</v>
      </c>
    </row>
    <row r="42" spans="1:6" ht="16.5" customHeight="1">
      <c r="A42" s="153" t="s">
        <v>513</v>
      </c>
      <c r="B42" s="174">
        <v>0</v>
      </c>
      <c r="C42" s="154" t="s">
        <v>483</v>
      </c>
      <c r="D42" s="154" t="s">
        <v>483</v>
      </c>
      <c r="E42" s="154" t="s">
        <v>483</v>
      </c>
      <c r="F42" s="154" t="s">
        <v>483</v>
      </c>
    </row>
    <row r="43" spans="1:6" ht="9.75" customHeight="1">
      <c r="A43" s="157" t="s">
        <v>516</v>
      </c>
      <c r="B43" s="158"/>
      <c r="C43" s="158"/>
      <c r="D43" s="158"/>
      <c r="E43" s="158"/>
      <c r="F43" s="158"/>
    </row>
    <row r="44" spans="1:6" ht="12" customHeight="1">
      <c r="A44" s="153" t="s">
        <v>512</v>
      </c>
      <c r="B44" s="161">
        <v>0</v>
      </c>
      <c r="C44" s="154" t="s">
        <v>483</v>
      </c>
      <c r="D44" s="154" t="s">
        <v>483</v>
      </c>
      <c r="E44" s="154" t="s">
        <v>483</v>
      </c>
      <c r="F44" s="154" t="s">
        <v>483</v>
      </c>
    </row>
    <row r="45" spans="1:6" ht="12.15" customHeight="1">
      <c r="A45" s="153" t="s">
        <v>513</v>
      </c>
      <c r="B45" s="161">
        <v>0</v>
      </c>
      <c r="C45" s="154" t="s">
        <v>483</v>
      </c>
      <c r="D45" s="154" t="s">
        <v>483</v>
      </c>
      <c r="E45" s="154" t="s">
        <v>483</v>
      </c>
      <c r="F45" s="154" t="s">
        <v>483</v>
      </c>
    </row>
    <row r="46" spans="1:6" ht="18.899999999999999" customHeight="1">
      <c r="A46" s="167" t="s">
        <v>517</v>
      </c>
      <c r="B46" s="168">
        <v>0</v>
      </c>
      <c r="C46" s="175" t="s">
        <v>483</v>
      </c>
      <c r="D46" s="175" t="s">
        <v>483</v>
      </c>
      <c r="E46" s="175" t="s">
        <v>483</v>
      </c>
      <c r="F46" s="175" t="s">
        <v>483</v>
      </c>
    </row>
    <row r="47" spans="1:6" ht="84.6" customHeight="1">
      <c r="A47" s="176" t="s">
        <v>518</v>
      </c>
      <c r="B47" s="177" t="s">
        <v>519</v>
      </c>
      <c r="C47" s="262" t="s">
        <v>520</v>
      </c>
      <c r="D47" s="265" t="s">
        <v>520</v>
      </c>
      <c r="E47" s="268" t="s">
        <v>520</v>
      </c>
      <c r="F47" s="268" t="s">
        <v>520</v>
      </c>
    </row>
    <row r="48" spans="1:6" ht="9.15" customHeight="1">
      <c r="A48" s="157" t="s">
        <v>521</v>
      </c>
      <c r="B48" s="158"/>
      <c r="C48" s="263"/>
      <c r="D48" s="266"/>
      <c r="E48" s="269"/>
      <c r="F48" s="269"/>
    </row>
    <row r="49" spans="1:7" ht="36.6" customHeight="1">
      <c r="A49" s="167" t="s">
        <v>522</v>
      </c>
      <c r="B49" s="178" t="s">
        <v>523</v>
      </c>
      <c r="C49" s="264"/>
      <c r="D49" s="267"/>
      <c r="E49" s="270"/>
      <c r="F49" s="270"/>
    </row>
    <row r="50" spans="1:7" ht="45" customHeight="1">
      <c r="A50" s="257" t="s">
        <v>524</v>
      </c>
      <c r="B50" s="257"/>
      <c r="C50" s="257"/>
      <c r="D50" s="257"/>
      <c r="E50" s="257"/>
      <c r="F50" s="257"/>
      <c r="G50" s="257"/>
    </row>
  </sheetData>
  <mergeCells count="7">
    <mergeCell ref="A50:G50"/>
    <mergeCell ref="A1:G1"/>
    <mergeCell ref="A2:F2"/>
    <mergeCell ref="C47:C49"/>
    <mergeCell ref="D47:D49"/>
    <mergeCell ref="E47:E49"/>
    <mergeCell ref="F47:F49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tabSelected="1" view="pageBreakPreview" zoomScale="64" zoomScaleNormal="85" zoomScaleSheetLayoutView="85" workbookViewId="0">
      <selection activeCell="B29" sqref="B29"/>
    </sheetView>
  </sheetViews>
  <sheetFormatPr baseColWidth="10" defaultColWidth="11.44140625" defaultRowHeight="14.4"/>
  <cols>
    <col min="1" max="1" width="57.109375" style="3" customWidth="1"/>
    <col min="2" max="3" width="22.88671875" style="3" customWidth="1"/>
    <col min="4" max="4" width="20.6640625" style="3" customWidth="1"/>
    <col min="5" max="8" width="22.88671875" style="3" customWidth="1"/>
    <col min="9" max="16384" width="11.44140625" style="3"/>
  </cols>
  <sheetData>
    <row r="1" spans="1:8" ht="15.6">
      <c r="A1" s="183" t="s">
        <v>525</v>
      </c>
      <c r="B1" s="183"/>
      <c r="C1" s="183"/>
      <c r="D1" s="183"/>
      <c r="E1" s="183"/>
      <c r="F1" s="183"/>
      <c r="G1" s="183"/>
      <c r="H1" s="183"/>
    </row>
    <row r="2" spans="1:8" ht="15.6">
      <c r="A2" s="183" t="s">
        <v>0</v>
      </c>
      <c r="B2" s="183"/>
      <c r="C2" s="183"/>
      <c r="D2" s="183"/>
      <c r="E2" s="183"/>
      <c r="F2" s="183"/>
      <c r="G2" s="183"/>
      <c r="H2" s="183"/>
    </row>
    <row r="3" spans="1:8" ht="15.6">
      <c r="A3" s="183" t="s">
        <v>1</v>
      </c>
      <c r="B3" s="183"/>
      <c r="C3" s="183"/>
      <c r="D3" s="183"/>
      <c r="E3" s="183"/>
      <c r="F3" s="183"/>
      <c r="G3" s="183"/>
      <c r="H3" s="183"/>
    </row>
    <row r="4" spans="1:8" ht="15.6">
      <c r="A4" s="183" t="s">
        <v>128</v>
      </c>
      <c r="B4" s="183"/>
      <c r="C4" s="183"/>
      <c r="D4" s="183"/>
      <c r="E4" s="183"/>
      <c r="F4" s="183"/>
      <c r="G4" s="183"/>
      <c r="H4" s="183"/>
    </row>
    <row r="5" spans="1:8" ht="15.6">
      <c r="A5" s="183" t="s">
        <v>129</v>
      </c>
      <c r="B5" s="183"/>
      <c r="C5" s="183"/>
      <c r="D5" s="183"/>
      <c r="E5" s="183"/>
      <c r="F5" s="183"/>
      <c r="G5" s="183"/>
      <c r="H5" s="183"/>
    </row>
    <row r="6" spans="1:8" ht="15.6">
      <c r="A6" s="183" t="s">
        <v>3</v>
      </c>
      <c r="B6" s="183"/>
      <c r="C6" s="183"/>
      <c r="D6" s="183"/>
      <c r="E6" s="183"/>
      <c r="F6" s="183"/>
      <c r="G6" s="183"/>
      <c r="H6" s="183"/>
    </row>
    <row r="7" spans="1:8" ht="51.6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</row>
    <row r="8" spans="1:8">
      <c r="A8" s="3" t="s">
        <v>138</v>
      </c>
      <c r="B8" s="5">
        <v>44303040</v>
      </c>
      <c r="C8" s="6">
        <v>0</v>
      </c>
      <c r="D8" s="7">
        <v>7986198.4199999999</v>
      </c>
      <c r="E8" s="6">
        <v>0</v>
      </c>
      <c r="F8" s="7">
        <v>36316841.579999998</v>
      </c>
      <c r="G8" s="7">
        <v>2288489.96</v>
      </c>
      <c r="H8" s="6"/>
    </row>
    <row r="9" spans="1:8">
      <c r="A9" s="3" t="s">
        <v>139</v>
      </c>
      <c r="B9" s="5">
        <v>7818180</v>
      </c>
      <c r="C9" s="6">
        <v>0</v>
      </c>
      <c r="D9" s="8">
        <v>0</v>
      </c>
      <c r="E9" s="7">
        <v>0</v>
      </c>
      <c r="F9" s="8">
        <v>7818180</v>
      </c>
      <c r="G9" s="7">
        <v>2288489.96</v>
      </c>
      <c r="H9" s="6"/>
    </row>
    <row r="10" spans="1:8">
      <c r="A10" s="3" t="s">
        <v>140</v>
      </c>
      <c r="B10" s="5">
        <v>7818180</v>
      </c>
      <c r="C10" s="6">
        <v>0</v>
      </c>
      <c r="D10" s="7">
        <v>0</v>
      </c>
      <c r="E10" s="7">
        <v>0</v>
      </c>
      <c r="F10" s="9">
        <v>7818180</v>
      </c>
      <c r="G10" s="7">
        <v>2288489.96</v>
      </c>
      <c r="H10" s="6">
        <v>0</v>
      </c>
    </row>
    <row r="11" spans="1:8">
      <c r="A11" s="3" t="s">
        <v>141</v>
      </c>
      <c r="B11" s="5">
        <v>0</v>
      </c>
      <c r="C11" s="6">
        <v>0</v>
      </c>
      <c r="D11" s="6">
        <v>0</v>
      </c>
      <c r="E11" s="6">
        <v>0</v>
      </c>
      <c r="F11" s="6"/>
      <c r="G11" s="6">
        <v>0</v>
      </c>
      <c r="H11" s="6">
        <v>0</v>
      </c>
    </row>
    <row r="12" spans="1:8">
      <c r="A12" s="3" t="s">
        <v>142</v>
      </c>
      <c r="B12" s="5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>
      <c r="A13" s="3" t="s">
        <v>143</v>
      </c>
      <c r="B13" s="5">
        <v>36484860</v>
      </c>
      <c r="C13" s="6">
        <v>0</v>
      </c>
      <c r="D13" s="6">
        <v>7986198.4199999999</v>
      </c>
      <c r="E13" s="7"/>
      <c r="F13" s="7">
        <v>28498661.579999998</v>
      </c>
      <c r="G13" s="6">
        <v>0</v>
      </c>
      <c r="H13" s="6"/>
    </row>
    <row r="14" spans="1:8">
      <c r="A14" s="3" t="s">
        <v>144</v>
      </c>
      <c r="B14" s="5">
        <v>36484860</v>
      </c>
      <c r="C14" s="6">
        <v>0</v>
      </c>
      <c r="D14" s="6">
        <v>7986198.4199999999</v>
      </c>
      <c r="E14" s="7"/>
      <c r="F14" s="9">
        <v>28498661.579999998</v>
      </c>
      <c r="G14" s="7"/>
      <c r="H14" s="6">
        <v>0</v>
      </c>
    </row>
    <row r="15" spans="1:8">
      <c r="A15" s="3" t="s">
        <v>145</v>
      </c>
      <c r="B15" s="5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8">
      <c r="A16" s="3" t="s">
        <v>146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>
      <c r="A17" s="3" t="s">
        <v>147</v>
      </c>
      <c r="B17" s="5">
        <v>74149037.269999996</v>
      </c>
      <c r="C17" s="6">
        <v>0</v>
      </c>
      <c r="D17" s="6">
        <v>0</v>
      </c>
      <c r="E17" s="6">
        <v>0</v>
      </c>
      <c r="F17" s="7">
        <v>32773156.899999999</v>
      </c>
      <c r="G17" s="6">
        <v>0</v>
      </c>
      <c r="H17" s="6">
        <v>0</v>
      </c>
    </row>
    <row r="18" spans="1:8">
      <c r="A18" s="3" t="s">
        <v>148</v>
      </c>
      <c r="B18" s="5">
        <v>118452077.27</v>
      </c>
      <c r="C18" s="6">
        <v>0</v>
      </c>
      <c r="D18" s="7">
        <v>7986198.4199999999</v>
      </c>
      <c r="E18" s="6">
        <v>0</v>
      </c>
      <c r="F18" s="7">
        <v>69089998.479999989</v>
      </c>
      <c r="G18" s="7">
        <v>2288489.96</v>
      </c>
      <c r="H18" s="6">
        <v>0</v>
      </c>
    </row>
    <row r="19" spans="1:8">
      <c r="A19" s="3" t="s">
        <v>149</v>
      </c>
      <c r="B19" s="10">
        <v>0</v>
      </c>
      <c r="C19" s="6">
        <v>0</v>
      </c>
      <c r="D19" s="6">
        <v>0</v>
      </c>
      <c r="E19" s="6">
        <v>0</v>
      </c>
      <c r="F19" s="6"/>
      <c r="G19" s="6">
        <v>0</v>
      </c>
      <c r="H19" s="6">
        <v>0</v>
      </c>
    </row>
    <row r="20" spans="1:8">
      <c r="A20" s="3" t="s">
        <v>150</v>
      </c>
      <c r="B20" s="10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>
      <c r="A21" s="3" t="s">
        <v>151</v>
      </c>
      <c r="B21" s="10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>
      <c r="A22" s="3" t="s">
        <v>152</v>
      </c>
      <c r="B22" s="10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>
      <c r="A23" s="3" t="s">
        <v>153</v>
      </c>
      <c r="B23" s="10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>
      <c r="A24" s="3" t="s">
        <v>154</v>
      </c>
      <c r="B24" s="10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>
      <c r="A25" s="3" t="s">
        <v>155</v>
      </c>
      <c r="B25" s="10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>
      <c r="A26" s="3" t="s">
        <v>156</v>
      </c>
      <c r="B26" s="10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8" spans="1:8" ht="3.9" customHeight="1">
      <c r="A28" s="184"/>
      <c r="B28" s="184"/>
      <c r="C28" s="184"/>
      <c r="D28" s="184"/>
      <c r="E28" s="184"/>
      <c r="F28" s="184"/>
      <c r="G28" s="184"/>
      <c r="H28" s="184"/>
    </row>
    <row r="29" spans="1:8">
      <c r="F29" s="7"/>
    </row>
    <row r="31" spans="1:8">
      <c r="A31" s="4" t="s">
        <v>157</v>
      </c>
      <c r="B31" s="185" t="s">
        <v>158</v>
      </c>
      <c r="C31" s="185"/>
      <c r="D31" s="4" t="s">
        <v>159</v>
      </c>
      <c r="E31" s="4" t="s">
        <v>160</v>
      </c>
      <c r="F31" s="185" t="s">
        <v>161</v>
      </c>
      <c r="G31" s="185"/>
      <c r="H31" s="4" t="s">
        <v>162</v>
      </c>
    </row>
    <row r="32" spans="1:8">
      <c r="A32" s="3" t="s">
        <v>163</v>
      </c>
      <c r="B32" s="182">
        <v>0</v>
      </c>
      <c r="C32" s="182"/>
      <c r="D32" s="3" t="s">
        <v>164</v>
      </c>
      <c r="E32" s="3" t="s">
        <v>164</v>
      </c>
      <c r="F32" s="182">
        <v>0</v>
      </c>
      <c r="G32" s="182"/>
      <c r="H32" s="3" t="s">
        <v>164</v>
      </c>
    </row>
    <row r="33" spans="1:8">
      <c r="A33" s="3" t="s">
        <v>165</v>
      </c>
      <c r="B33" s="182">
        <v>86000000</v>
      </c>
      <c r="C33" s="182"/>
      <c r="D33" s="3" t="s">
        <v>166</v>
      </c>
      <c r="E33" s="3" t="s">
        <v>167</v>
      </c>
      <c r="F33" s="182">
        <v>0</v>
      </c>
      <c r="G33" s="182"/>
      <c r="H33" s="3" t="s">
        <v>168</v>
      </c>
    </row>
    <row r="34" spans="1:8">
      <c r="A34" s="3" t="s">
        <v>169</v>
      </c>
      <c r="B34" s="182">
        <v>0</v>
      </c>
      <c r="C34" s="182"/>
      <c r="D34" s="3" t="s">
        <v>164</v>
      </c>
      <c r="E34" s="3" t="s">
        <v>164</v>
      </c>
      <c r="F34" s="182">
        <v>0</v>
      </c>
      <c r="G34" s="182"/>
      <c r="H34" s="3" t="s">
        <v>164</v>
      </c>
    </row>
    <row r="35" spans="1:8">
      <c r="A35" s="3" t="s">
        <v>170</v>
      </c>
      <c r="B35" s="182">
        <v>0</v>
      </c>
      <c r="C35" s="182"/>
      <c r="D35" s="3" t="s">
        <v>164</v>
      </c>
      <c r="E35" s="3" t="s">
        <v>164</v>
      </c>
      <c r="F35" s="182">
        <v>0</v>
      </c>
      <c r="G35" s="182"/>
      <c r="H35" s="3" t="s">
        <v>164</v>
      </c>
    </row>
    <row r="37" spans="1:8">
      <c r="A37" t="s">
        <v>126</v>
      </c>
    </row>
    <row r="43" spans="1:8">
      <c r="A43" s="184"/>
      <c r="B43" s="184"/>
      <c r="C43" s="184"/>
      <c r="D43" s="184"/>
      <c r="E43" s="184"/>
      <c r="F43" s="184"/>
      <c r="G43" s="184"/>
      <c r="H43" s="184"/>
    </row>
  </sheetData>
  <mergeCells count="18">
    <mergeCell ref="A43:H43"/>
    <mergeCell ref="B34:C34"/>
    <mergeCell ref="F34:G34"/>
    <mergeCell ref="B35:C35"/>
    <mergeCell ref="F35:G35"/>
    <mergeCell ref="B33:C33"/>
    <mergeCell ref="F33:G33"/>
    <mergeCell ref="A1:H1"/>
    <mergeCell ref="A2:H2"/>
    <mergeCell ref="A3:H3"/>
    <mergeCell ref="A4:H4"/>
    <mergeCell ref="A5:H5"/>
    <mergeCell ref="A6:H6"/>
    <mergeCell ref="A28:H28"/>
    <mergeCell ref="B31:C31"/>
    <mergeCell ref="F31:G31"/>
    <mergeCell ref="B32:C32"/>
    <mergeCell ref="F32:G32"/>
  </mergeCells>
  <pageMargins left="0.69930555555555596" right="0.69930555555555596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showGridLines="0" view="pageBreakPreview" zoomScale="60" zoomScaleNormal="100" workbookViewId="0">
      <selection activeCell="B2" sqref="B2:L2"/>
    </sheetView>
  </sheetViews>
  <sheetFormatPr baseColWidth="10" defaultColWidth="11.44140625" defaultRowHeight="14.4"/>
  <cols>
    <col min="1" max="1" width="2.44140625" style="3" customWidth="1"/>
    <col min="2" max="2" width="32.88671875" style="3" customWidth="1"/>
    <col min="3" max="7" width="14.5546875" style="3" customWidth="1"/>
    <col min="8" max="8" width="17.5546875" style="3" customWidth="1"/>
    <col min="9" max="9" width="15.88671875" style="3" customWidth="1"/>
    <col min="10" max="10" width="11.5546875" style="3" customWidth="1"/>
    <col min="11" max="12" width="14.5546875" style="3" customWidth="1"/>
    <col min="13" max="13" width="2.88671875" style="3" customWidth="1"/>
    <col min="14" max="16384" width="11.44140625" style="3"/>
  </cols>
  <sheetData>
    <row r="1" spans="2:12" ht="15" thickBot="1"/>
    <row r="2" spans="2:12">
      <c r="B2" s="186" t="s">
        <v>525</v>
      </c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2:12">
      <c r="B3" s="195" t="s">
        <v>127</v>
      </c>
      <c r="C3" s="196"/>
      <c r="D3" s="196"/>
      <c r="E3" s="196"/>
      <c r="F3" s="196"/>
      <c r="G3" s="196"/>
      <c r="H3" s="196"/>
      <c r="I3" s="196"/>
      <c r="J3" s="196"/>
      <c r="K3" s="196"/>
      <c r="L3" s="197"/>
    </row>
    <row r="4" spans="2:12">
      <c r="B4" s="195" t="s">
        <v>526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</row>
    <row r="5" spans="2:12">
      <c r="B5" s="189" t="s">
        <v>527</v>
      </c>
      <c r="C5" s="190"/>
      <c r="D5" s="190"/>
      <c r="E5" s="190"/>
      <c r="F5" s="190"/>
      <c r="G5" s="190"/>
      <c r="H5" s="190"/>
      <c r="I5" s="190"/>
      <c r="J5" s="190"/>
      <c r="K5" s="190"/>
      <c r="L5" s="191"/>
    </row>
    <row r="6" spans="2:12">
      <c r="B6" s="189" t="s">
        <v>171</v>
      </c>
      <c r="C6" s="190"/>
      <c r="D6" s="190"/>
      <c r="E6" s="190"/>
      <c r="F6" s="190"/>
      <c r="G6" s="190"/>
      <c r="H6" s="190"/>
      <c r="I6" s="190"/>
      <c r="J6" s="190"/>
      <c r="K6" s="190"/>
      <c r="L6" s="191"/>
    </row>
    <row r="7" spans="2:12" ht="15" thickBot="1">
      <c r="B7" s="192" t="s">
        <v>3</v>
      </c>
      <c r="C7" s="193"/>
      <c r="D7" s="193"/>
      <c r="E7" s="193"/>
      <c r="F7" s="193"/>
      <c r="G7" s="193"/>
      <c r="H7" s="193"/>
      <c r="I7" s="193"/>
      <c r="J7" s="193"/>
      <c r="K7" s="193"/>
      <c r="L7" s="194"/>
    </row>
    <row r="8" spans="2:12" ht="105.6">
      <c r="B8" s="11" t="s">
        <v>172</v>
      </c>
      <c r="C8" s="12" t="s">
        <v>173</v>
      </c>
      <c r="D8" s="12" t="s">
        <v>174</v>
      </c>
      <c r="E8" s="12" t="s">
        <v>175</v>
      </c>
      <c r="F8" s="12" t="s">
        <v>176</v>
      </c>
      <c r="G8" s="12" t="s">
        <v>177</v>
      </c>
      <c r="H8" s="12" t="s">
        <v>178</v>
      </c>
      <c r="I8" s="12" t="s">
        <v>179</v>
      </c>
      <c r="J8" s="12" t="s">
        <v>180</v>
      </c>
      <c r="K8" s="12" t="s">
        <v>181</v>
      </c>
      <c r="L8" s="12" t="s">
        <v>182</v>
      </c>
    </row>
    <row r="9" spans="2:12" ht="15" thickBot="1">
      <c r="B9" s="13" t="s">
        <v>183</v>
      </c>
      <c r="C9" s="13" t="s">
        <v>184</v>
      </c>
      <c r="D9" s="13" t="s">
        <v>185</v>
      </c>
      <c r="E9" s="13" t="s">
        <v>186</v>
      </c>
      <c r="F9" s="13" t="s">
        <v>187</v>
      </c>
      <c r="G9" s="13" t="s">
        <v>188</v>
      </c>
      <c r="H9" s="13" t="s">
        <v>189</v>
      </c>
      <c r="I9" s="13" t="s">
        <v>190</v>
      </c>
      <c r="J9" s="13" t="s">
        <v>191</v>
      </c>
      <c r="K9" s="13" t="s">
        <v>192</v>
      </c>
      <c r="L9" s="13" t="s">
        <v>193</v>
      </c>
    </row>
    <row r="10" spans="2:12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26.4">
      <c r="B11" s="16" t="s">
        <v>194</v>
      </c>
      <c r="C11" s="17">
        <f>SUM(C12:C15)</f>
        <v>0</v>
      </c>
      <c r="D11" s="17">
        <f t="shared" ref="D11:L11" si="0">SUM(D12:D15)</f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</row>
    <row r="12" spans="2:12">
      <c r="B12" s="18" t="s">
        <v>195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f>F12-K12</f>
        <v>0</v>
      </c>
    </row>
    <row r="13" spans="2:12">
      <c r="B13" s="18" t="s">
        <v>196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 t="shared" ref="L13:L22" si="1">F13-K13</f>
        <v>0</v>
      </c>
    </row>
    <row r="14" spans="2:12">
      <c r="B14" s="18" t="s">
        <v>197</v>
      </c>
      <c r="C14" s="19"/>
      <c r="D14" s="19"/>
      <c r="E14" s="19"/>
      <c r="F14" s="19"/>
      <c r="G14" s="19"/>
      <c r="H14" s="19"/>
      <c r="I14" s="19"/>
      <c r="J14" s="19"/>
      <c r="K14" s="19"/>
      <c r="L14" s="19">
        <f t="shared" si="1"/>
        <v>0</v>
      </c>
    </row>
    <row r="15" spans="2:12">
      <c r="B15" s="18" t="s">
        <v>198</v>
      </c>
      <c r="C15" s="19"/>
      <c r="D15" s="19"/>
      <c r="E15" s="19"/>
      <c r="F15" s="19"/>
      <c r="G15" s="19"/>
      <c r="H15" s="19"/>
      <c r="I15" s="19"/>
      <c r="J15" s="19"/>
      <c r="K15" s="19"/>
      <c r="L15" s="19">
        <f t="shared" si="1"/>
        <v>0</v>
      </c>
    </row>
    <row r="16" spans="2:12"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>
        <f t="shared" si="1"/>
        <v>0</v>
      </c>
    </row>
    <row r="17" spans="2:12" ht="26.4">
      <c r="B17" s="16" t="s">
        <v>199</v>
      </c>
      <c r="C17" s="17">
        <f>SUM(C18:C21)</f>
        <v>0</v>
      </c>
      <c r="D17" s="17">
        <f t="shared" ref="D17:L17" si="2">SUM(D18:D21)</f>
        <v>0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</row>
    <row r="18" spans="2:12">
      <c r="B18" s="18" t="s">
        <v>200</v>
      </c>
      <c r="C18" s="19"/>
      <c r="D18" s="19"/>
      <c r="E18" s="19"/>
      <c r="F18" s="19"/>
      <c r="G18" s="19"/>
      <c r="H18" s="19"/>
      <c r="I18" s="19"/>
      <c r="J18" s="19"/>
      <c r="K18" s="19"/>
      <c r="L18" s="19">
        <f t="shared" si="1"/>
        <v>0</v>
      </c>
    </row>
    <row r="19" spans="2:12">
      <c r="B19" s="18" t="s">
        <v>201</v>
      </c>
      <c r="C19" s="19"/>
      <c r="D19" s="19"/>
      <c r="E19" s="19"/>
      <c r="F19" s="19"/>
      <c r="G19" s="19"/>
      <c r="H19" s="19"/>
      <c r="I19" s="19"/>
      <c r="J19" s="19"/>
      <c r="K19" s="19"/>
      <c r="L19" s="19">
        <f t="shared" si="1"/>
        <v>0</v>
      </c>
    </row>
    <row r="20" spans="2:12">
      <c r="B20" s="18" t="s">
        <v>202</v>
      </c>
      <c r="C20" s="19"/>
      <c r="D20" s="19"/>
      <c r="E20" s="19"/>
      <c r="F20" s="19"/>
      <c r="G20" s="19"/>
      <c r="H20" s="19"/>
      <c r="I20" s="19"/>
      <c r="J20" s="19"/>
      <c r="K20" s="19"/>
      <c r="L20" s="19">
        <f t="shared" si="1"/>
        <v>0</v>
      </c>
    </row>
    <row r="21" spans="2:12">
      <c r="B21" s="18" t="s">
        <v>203</v>
      </c>
      <c r="C21" s="19"/>
      <c r="D21" s="19"/>
      <c r="E21" s="19"/>
      <c r="F21" s="19"/>
      <c r="G21" s="19"/>
      <c r="H21" s="19"/>
      <c r="I21" s="19"/>
      <c r="J21" s="19"/>
      <c r="K21" s="19"/>
      <c r="L21" s="19">
        <f t="shared" si="1"/>
        <v>0</v>
      </c>
    </row>
    <row r="22" spans="2:12"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>
        <f t="shared" si="1"/>
        <v>0</v>
      </c>
    </row>
    <row r="23" spans="2:12" ht="26.4">
      <c r="B23" s="16" t="s">
        <v>204</v>
      </c>
      <c r="C23" s="17">
        <f>C11+C17</f>
        <v>0</v>
      </c>
      <c r="D23" s="17">
        <f t="shared" ref="D23:L23" si="3">D11+D17</f>
        <v>0</v>
      </c>
      <c r="E23" s="17">
        <f t="shared" si="3"/>
        <v>0</v>
      </c>
      <c r="F23" s="17">
        <f t="shared" si="3"/>
        <v>0</v>
      </c>
      <c r="G23" s="17">
        <f t="shared" si="3"/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</row>
    <row r="24" spans="2:12" ht="15" thickBo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2:12">
      <c r="B25" s="23" t="s">
        <v>205</v>
      </c>
    </row>
    <row r="26" spans="2:12">
      <c r="B26" s="179" t="s">
        <v>126</v>
      </c>
    </row>
  </sheetData>
  <mergeCells count="6">
    <mergeCell ref="B2:L2"/>
    <mergeCell ref="B5:L5"/>
    <mergeCell ref="B6:L6"/>
    <mergeCell ref="B7:L7"/>
    <mergeCell ref="B3:L3"/>
    <mergeCell ref="B4:L4"/>
  </mergeCells>
  <pageMargins left="0.7" right="0.7" top="0.75" bottom="0.75" header="0.3" footer="0.3"/>
  <pageSetup scale="6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97"/>
  <sheetViews>
    <sheetView showGridLines="0" view="pageBreakPreview" zoomScale="95" zoomScaleNormal="100" zoomScaleSheetLayoutView="95" workbookViewId="0">
      <selection activeCell="B3" sqref="B3:E3"/>
    </sheetView>
  </sheetViews>
  <sheetFormatPr baseColWidth="10" defaultColWidth="11.44140625" defaultRowHeight="13.8"/>
  <cols>
    <col min="1" max="1" width="4.88671875" style="23" customWidth="1"/>
    <col min="2" max="2" width="69.6640625" style="23" bestFit="1" customWidth="1"/>
    <col min="3" max="3" width="17.6640625" style="23" customWidth="1"/>
    <col min="4" max="4" width="18" style="23" customWidth="1"/>
    <col min="5" max="5" width="20.88671875" style="23" customWidth="1"/>
    <col min="6" max="16384" width="11.44140625" style="23"/>
  </cols>
  <sheetData>
    <row r="1" spans="2:5" ht="14.4" thickBot="1"/>
    <row r="2" spans="2:5">
      <c r="B2" s="198" t="s">
        <v>525</v>
      </c>
      <c r="C2" s="199"/>
      <c r="D2" s="199"/>
      <c r="E2" s="200"/>
    </row>
    <row r="3" spans="2:5">
      <c r="B3" s="201" t="s">
        <v>530</v>
      </c>
      <c r="C3" s="202"/>
      <c r="D3" s="202"/>
      <c r="E3" s="203"/>
    </row>
    <row r="4" spans="2:5">
      <c r="B4" s="201" t="s">
        <v>206</v>
      </c>
      <c r="C4" s="202"/>
      <c r="D4" s="202"/>
      <c r="E4" s="203"/>
    </row>
    <row r="5" spans="2:5">
      <c r="B5" s="201" t="s">
        <v>171</v>
      </c>
      <c r="C5" s="202"/>
      <c r="D5" s="202"/>
      <c r="E5" s="203"/>
    </row>
    <row r="6" spans="2:5" ht="14.4" thickBot="1">
      <c r="B6" s="204" t="s">
        <v>3</v>
      </c>
      <c r="C6" s="205"/>
      <c r="D6" s="205"/>
      <c r="E6" s="206"/>
    </row>
    <row r="7" spans="2:5" ht="14.4" thickBot="1">
      <c r="B7" s="24"/>
      <c r="C7" s="24"/>
      <c r="D7" s="24"/>
      <c r="E7" s="24"/>
    </row>
    <row r="8" spans="2:5">
      <c r="B8" s="207" t="s">
        <v>207</v>
      </c>
      <c r="C8" s="25" t="s">
        <v>208</v>
      </c>
      <c r="D8" s="209" t="s">
        <v>209</v>
      </c>
      <c r="E8" s="25" t="s">
        <v>210</v>
      </c>
    </row>
    <row r="9" spans="2:5" ht="14.4" thickBot="1">
      <c r="B9" s="208"/>
      <c r="C9" s="26" t="s">
        <v>211</v>
      </c>
      <c r="D9" s="210"/>
      <c r="E9" s="26" t="s">
        <v>212</v>
      </c>
    </row>
    <row r="10" spans="2:5">
      <c r="B10" s="27" t="s">
        <v>213</v>
      </c>
      <c r="C10" s="28">
        <v>1282306244</v>
      </c>
      <c r="D10" s="28">
        <v>1600887563.0800002</v>
      </c>
      <c r="E10" s="28">
        <v>1600887563.0800002</v>
      </c>
    </row>
    <row r="11" spans="2:5">
      <c r="B11" s="29" t="s">
        <v>214</v>
      </c>
      <c r="C11" s="30">
        <v>1142419136</v>
      </c>
      <c r="D11" s="30">
        <v>1383979563.1300001</v>
      </c>
      <c r="E11" s="30">
        <v>1383979563.1300001</v>
      </c>
    </row>
    <row r="12" spans="2:5">
      <c r="B12" s="29" t="s">
        <v>215</v>
      </c>
      <c r="C12" s="30">
        <v>139887108</v>
      </c>
      <c r="D12" s="30">
        <v>216907999.94999999</v>
      </c>
      <c r="E12" s="30">
        <v>216907999.94999999</v>
      </c>
    </row>
    <row r="13" spans="2:5">
      <c r="B13" s="29" t="s">
        <v>216</v>
      </c>
      <c r="C13" s="30">
        <v>0</v>
      </c>
      <c r="D13" s="30">
        <v>0</v>
      </c>
      <c r="E13" s="30">
        <v>0</v>
      </c>
    </row>
    <row r="14" spans="2:5">
      <c r="B14" s="27"/>
      <c r="C14" s="30"/>
      <c r="D14" s="30"/>
      <c r="E14" s="30"/>
    </row>
    <row r="15" spans="2:5" ht="15.6">
      <c r="B15" s="27" t="s">
        <v>217</v>
      </c>
      <c r="C15" s="28">
        <v>1274488064</v>
      </c>
      <c r="D15" s="28">
        <v>1303485801.3699989</v>
      </c>
      <c r="E15" s="28">
        <v>1303485801.3699989</v>
      </c>
    </row>
    <row r="16" spans="2:5">
      <c r="B16" s="29" t="s">
        <v>218</v>
      </c>
      <c r="C16" s="30">
        <v>1142419136</v>
      </c>
      <c r="D16" s="30">
        <v>1124878180.599999</v>
      </c>
      <c r="E16" s="30">
        <v>1124878180.599999</v>
      </c>
    </row>
    <row r="17" spans="2:7">
      <c r="B17" s="29" t="s">
        <v>219</v>
      </c>
      <c r="C17" s="30">
        <v>132068928</v>
      </c>
      <c r="D17" s="30">
        <v>178607620.76999989</v>
      </c>
      <c r="E17" s="30">
        <v>178607620.76999989</v>
      </c>
    </row>
    <row r="18" spans="2:7">
      <c r="B18" s="31"/>
      <c r="C18" s="30"/>
      <c r="D18" s="30"/>
      <c r="E18" s="30"/>
    </row>
    <row r="19" spans="2:7">
      <c r="B19" s="27" t="s">
        <v>220</v>
      </c>
      <c r="C19" s="28">
        <v>296445189.00999999</v>
      </c>
      <c r="D19" s="28">
        <v>273876875.38</v>
      </c>
      <c r="E19" s="28">
        <v>273876875.38</v>
      </c>
      <c r="G19" s="32"/>
    </row>
    <row r="20" spans="2:7">
      <c r="B20" s="29" t="s">
        <v>221</v>
      </c>
      <c r="C20" s="33">
        <v>287943207.11000001</v>
      </c>
      <c r="D20" s="30">
        <v>265374893.48000002</v>
      </c>
      <c r="E20" s="30">
        <v>265374893.48000002</v>
      </c>
    </row>
    <row r="21" spans="2:7">
      <c r="B21" s="29" t="s">
        <v>222</v>
      </c>
      <c r="C21" s="33">
        <v>8501981.8999999985</v>
      </c>
      <c r="D21" s="30">
        <v>8501981.8999999985</v>
      </c>
      <c r="E21" s="30">
        <v>8501981.8999999985</v>
      </c>
    </row>
    <row r="22" spans="2:7">
      <c r="B22" s="31"/>
      <c r="C22" s="30"/>
      <c r="D22" s="30"/>
      <c r="E22" s="30"/>
    </row>
    <row r="23" spans="2:7">
      <c r="B23" s="27" t="s">
        <v>223</v>
      </c>
      <c r="C23" s="28">
        <v>304263369.00999999</v>
      </c>
      <c r="D23" s="27">
        <v>571278637.09000123</v>
      </c>
      <c r="E23" s="27">
        <v>571278637.09000123</v>
      </c>
    </row>
    <row r="24" spans="2:7">
      <c r="B24" s="27"/>
      <c r="C24" s="30"/>
      <c r="D24" s="31"/>
      <c r="E24" s="31"/>
    </row>
    <row r="25" spans="2:7">
      <c r="B25" s="27" t="s">
        <v>224</v>
      </c>
      <c r="C25" s="28">
        <v>304263369.00999999</v>
      </c>
      <c r="D25" s="27">
        <v>571278637.09000123</v>
      </c>
      <c r="E25" s="27">
        <v>571278637.09000123</v>
      </c>
    </row>
    <row r="26" spans="2:7">
      <c r="B26" s="27"/>
      <c r="C26" s="30"/>
      <c r="D26" s="31"/>
      <c r="E26" s="31"/>
    </row>
    <row r="27" spans="2:7" ht="27.6">
      <c r="B27" s="27" t="s">
        <v>225</v>
      </c>
      <c r="C27" s="28">
        <v>7818180</v>
      </c>
      <c r="D27" s="28">
        <v>297401761.71000123</v>
      </c>
      <c r="E27" s="28">
        <v>297401761.71000123</v>
      </c>
    </row>
    <row r="28" spans="2:7" ht="14.4" thickBot="1">
      <c r="B28" s="34"/>
      <c r="C28" s="35"/>
      <c r="D28" s="35"/>
      <c r="E28" s="35"/>
    </row>
    <row r="29" spans="2:7" ht="35.1" customHeight="1" thickBot="1">
      <c r="B29" s="211"/>
      <c r="C29" s="211"/>
      <c r="D29" s="211"/>
      <c r="E29" s="211"/>
    </row>
    <row r="30" spans="2:7" ht="14.4" thickBot="1">
      <c r="B30" s="36" t="s">
        <v>4</v>
      </c>
      <c r="C30" s="37" t="s">
        <v>226</v>
      </c>
      <c r="D30" s="37" t="s">
        <v>209</v>
      </c>
      <c r="E30" s="37" t="s">
        <v>227</v>
      </c>
    </row>
    <row r="31" spans="2:7">
      <c r="B31" s="38"/>
      <c r="C31" s="30"/>
      <c r="D31" s="30"/>
      <c r="E31" s="30"/>
    </row>
    <row r="32" spans="2:7">
      <c r="B32" s="27" t="s">
        <v>228</v>
      </c>
      <c r="C32" s="28">
        <v>7181820</v>
      </c>
      <c r="D32" s="27">
        <v>2254451.6</v>
      </c>
      <c r="E32" s="27">
        <v>2254451.6</v>
      </c>
    </row>
    <row r="33" spans="2:5">
      <c r="B33" s="29" t="s">
        <v>229</v>
      </c>
      <c r="C33" s="30">
        <v>0</v>
      </c>
      <c r="D33" s="31">
        <v>0</v>
      </c>
      <c r="E33" s="31">
        <v>0</v>
      </c>
    </row>
    <row r="34" spans="2:5">
      <c r="B34" s="29" t="s">
        <v>230</v>
      </c>
      <c r="C34" s="30">
        <v>7181820</v>
      </c>
      <c r="D34" s="31">
        <v>2254451.6</v>
      </c>
      <c r="E34" s="31">
        <v>2254451.6</v>
      </c>
    </row>
    <row r="35" spans="2:5">
      <c r="B35" s="27"/>
      <c r="C35" s="30"/>
      <c r="D35" s="30"/>
      <c r="E35" s="30"/>
    </row>
    <row r="36" spans="2:5">
      <c r="B36" s="27" t="s">
        <v>231</v>
      </c>
      <c r="C36" s="28">
        <v>15000000</v>
      </c>
      <c r="D36" s="28">
        <v>299656213.31000125</v>
      </c>
      <c r="E36" s="28">
        <v>299656213.31000125</v>
      </c>
    </row>
    <row r="37" spans="2:5" ht="14.4" thickBot="1">
      <c r="B37" s="39"/>
      <c r="C37" s="40"/>
      <c r="D37" s="40"/>
      <c r="E37" s="40"/>
    </row>
    <row r="38" spans="2:5" ht="35.1" customHeight="1" thickBot="1">
      <c r="B38" s="32"/>
      <c r="C38" s="32"/>
      <c r="D38" s="32"/>
      <c r="E38" s="32"/>
    </row>
    <row r="39" spans="2:5">
      <c r="B39" s="212" t="s">
        <v>4</v>
      </c>
      <c r="C39" s="214" t="s">
        <v>232</v>
      </c>
      <c r="D39" s="216" t="s">
        <v>209</v>
      </c>
      <c r="E39" s="41" t="s">
        <v>210</v>
      </c>
    </row>
    <row r="40" spans="2:5" ht="14.4" thickBot="1">
      <c r="B40" s="213"/>
      <c r="C40" s="215"/>
      <c r="D40" s="217"/>
      <c r="E40" s="42" t="s">
        <v>227</v>
      </c>
    </row>
    <row r="41" spans="2:5">
      <c r="B41" s="43"/>
      <c r="C41" s="44"/>
      <c r="D41" s="44"/>
      <c r="E41" s="44"/>
    </row>
    <row r="42" spans="2:5">
      <c r="B42" s="45" t="s">
        <v>233</v>
      </c>
      <c r="C42" s="46">
        <v>0</v>
      </c>
      <c r="D42" s="46">
        <v>0</v>
      </c>
      <c r="E42" s="46">
        <v>0</v>
      </c>
    </row>
    <row r="43" spans="2:5">
      <c r="B43" s="47" t="s">
        <v>234</v>
      </c>
      <c r="C43" s="44">
        <v>0</v>
      </c>
      <c r="D43" s="48">
        <v>0</v>
      </c>
      <c r="E43" s="48">
        <v>0</v>
      </c>
    </row>
    <row r="44" spans="2:5">
      <c r="B44" s="47" t="s">
        <v>235</v>
      </c>
      <c r="C44" s="44">
        <v>0</v>
      </c>
      <c r="D44" s="48">
        <v>0</v>
      </c>
      <c r="E44" s="48">
        <v>0</v>
      </c>
    </row>
    <row r="45" spans="2:5">
      <c r="B45" s="45" t="s">
        <v>236</v>
      </c>
      <c r="C45" s="46">
        <v>7986198.4199999999</v>
      </c>
      <c r="D45" s="46">
        <v>7986198.4199999999</v>
      </c>
      <c r="E45" s="46">
        <v>7986198.4199999999</v>
      </c>
    </row>
    <row r="46" spans="2:5">
      <c r="B46" s="47" t="s">
        <v>237</v>
      </c>
      <c r="C46" s="44">
        <v>168018.42</v>
      </c>
      <c r="D46" s="48">
        <v>168018.42</v>
      </c>
      <c r="E46" s="48">
        <v>168018.42</v>
      </c>
    </row>
    <row r="47" spans="2:5">
      <c r="B47" s="47" t="s">
        <v>238</v>
      </c>
      <c r="C47" s="44">
        <v>7818180</v>
      </c>
      <c r="D47" s="48">
        <v>7818180</v>
      </c>
      <c r="E47" s="48">
        <v>7818180</v>
      </c>
    </row>
    <row r="48" spans="2:5">
      <c r="B48" s="45"/>
      <c r="C48" s="44"/>
      <c r="D48" s="44"/>
      <c r="E48" s="44"/>
    </row>
    <row r="49" spans="2:5">
      <c r="B49" s="45" t="s">
        <v>239</v>
      </c>
      <c r="C49" s="46">
        <v>-7986198.4199999999</v>
      </c>
      <c r="D49" s="45">
        <v>-7986198.4199999999</v>
      </c>
      <c r="E49" s="45">
        <v>-7986198.4199999999</v>
      </c>
    </row>
    <row r="50" spans="2:5" ht="14.4" thickBot="1">
      <c r="B50" s="49"/>
      <c r="C50" s="50"/>
      <c r="D50" s="49"/>
      <c r="E50" s="49"/>
    </row>
    <row r="51" spans="2:5" ht="35.1" customHeight="1" thickBot="1">
      <c r="B51" s="32"/>
      <c r="C51" s="32"/>
      <c r="D51" s="32"/>
      <c r="E51" s="32"/>
    </row>
    <row r="52" spans="2:5">
      <c r="B52" s="212" t="s">
        <v>4</v>
      </c>
      <c r="C52" s="41" t="s">
        <v>208</v>
      </c>
      <c r="D52" s="216" t="s">
        <v>209</v>
      </c>
      <c r="E52" s="41" t="s">
        <v>210</v>
      </c>
    </row>
    <row r="53" spans="2:5" ht="14.4" thickBot="1">
      <c r="B53" s="213"/>
      <c r="C53" s="42" t="s">
        <v>226</v>
      </c>
      <c r="D53" s="217"/>
      <c r="E53" s="42" t="s">
        <v>227</v>
      </c>
    </row>
    <row r="54" spans="2:5">
      <c r="B54" s="43"/>
      <c r="C54" s="44"/>
      <c r="D54" s="44"/>
      <c r="E54" s="44"/>
    </row>
    <row r="55" spans="2:5">
      <c r="B55" s="48" t="s">
        <v>240</v>
      </c>
      <c r="C55" s="44">
        <v>1142419136</v>
      </c>
      <c r="D55" s="48">
        <v>1383979563.1300001</v>
      </c>
      <c r="E55" s="48">
        <v>1383979563.1300001</v>
      </c>
    </row>
    <row r="56" spans="2:5">
      <c r="B56" s="48"/>
      <c r="C56" s="44"/>
      <c r="D56" s="48"/>
      <c r="E56" s="48"/>
    </row>
    <row r="57" spans="2:5" ht="27.6">
      <c r="B57" s="51" t="s">
        <v>241</v>
      </c>
      <c r="C57" s="44">
        <v>-168018.42</v>
      </c>
      <c r="D57" s="48">
        <v>-168018.42</v>
      </c>
      <c r="E57" s="48">
        <v>-168018.42</v>
      </c>
    </row>
    <row r="58" spans="2:5">
      <c r="B58" s="47" t="s">
        <v>234</v>
      </c>
      <c r="C58" s="44">
        <v>0</v>
      </c>
      <c r="D58" s="48">
        <v>0</v>
      </c>
      <c r="E58" s="48">
        <v>0</v>
      </c>
    </row>
    <row r="59" spans="2:5">
      <c r="B59" s="47" t="s">
        <v>237</v>
      </c>
      <c r="C59" s="44">
        <v>168018.42</v>
      </c>
      <c r="D59" s="48">
        <v>168018.42</v>
      </c>
      <c r="E59" s="48">
        <v>168018.42</v>
      </c>
    </row>
    <row r="60" spans="2:5">
      <c r="B60" s="52"/>
      <c r="C60" s="44"/>
      <c r="D60" s="48"/>
      <c r="E60" s="48"/>
    </row>
    <row r="61" spans="2:5">
      <c r="B61" s="52" t="s">
        <v>218</v>
      </c>
      <c r="C61" s="44">
        <v>1142419136</v>
      </c>
      <c r="D61" s="44">
        <v>1124878180.599999</v>
      </c>
      <c r="E61" s="44">
        <v>1124878180.599999</v>
      </c>
    </row>
    <row r="62" spans="2:5">
      <c r="B62" s="52"/>
      <c r="C62" s="44"/>
      <c r="D62" s="44"/>
      <c r="E62" s="44"/>
    </row>
    <row r="63" spans="2:5">
      <c r="B63" s="52" t="s">
        <v>221</v>
      </c>
      <c r="C63" s="44">
        <v>287943207.11000001</v>
      </c>
      <c r="D63" s="44">
        <v>265374893.48000002</v>
      </c>
      <c r="E63" s="44">
        <v>265374893.48000002</v>
      </c>
    </row>
    <row r="64" spans="2:5">
      <c r="B64" s="52"/>
      <c r="C64" s="44"/>
      <c r="D64" s="44"/>
      <c r="E64" s="44"/>
    </row>
    <row r="65" spans="2:5">
      <c r="B65" s="53" t="s">
        <v>242</v>
      </c>
      <c r="C65" s="46">
        <v>287775188.68999994</v>
      </c>
      <c r="D65" s="45">
        <v>524308257.59000111</v>
      </c>
      <c r="E65" s="45">
        <v>524308257.59000111</v>
      </c>
    </row>
    <row r="66" spans="2:5">
      <c r="B66" s="53"/>
      <c r="C66" s="46"/>
      <c r="D66" s="45"/>
      <c r="E66" s="45"/>
    </row>
    <row r="67" spans="2:5" ht="27.6">
      <c r="B67" s="54" t="s">
        <v>243</v>
      </c>
      <c r="C67" s="46">
        <v>287943207.10999995</v>
      </c>
      <c r="D67" s="45">
        <v>524476276.01000112</v>
      </c>
      <c r="E67" s="45">
        <v>524476276.01000112</v>
      </c>
    </row>
    <row r="68" spans="2:5" ht="14.4" thickBot="1">
      <c r="B68" s="49"/>
      <c r="C68" s="50"/>
      <c r="D68" s="49"/>
      <c r="E68" s="49"/>
    </row>
    <row r="69" spans="2:5" ht="35.1" customHeight="1" thickBot="1">
      <c r="B69" s="32"/>
      <c r="C69" s="32"/>
      <c r="D69" s="32"/>
      <c r="E69" s="32"/>
    </row>
    <row r="70" spans="2:5">
      <c r="B70" s="212" t="s">
        <v>4</v>
      </c>
      <c r="C70" s="214" t="s">
        <v>232</v>
      </c>
      <c r="D70" s="216" t="s">
        <v>209</v>
      </c>
      <c r="E70" s="41" t="s">
        <v>210</v>
      </c>
    </row>
    <row r="71" spans="2:5" ht="14.4" thickBot="1">
      <c r="B71" s="213"/>
      <c r="C71" s="215"/>
      <c r="D71" s="217"/>
      <c r="E71" s="42" t="s">
        <v>227</v>
      </c>
    </row>
    <row r="72" spans="2:5">
      <c r="B72" s="43"/>
      <c r="C72" s="44"/>
      <c r="D72" s="44"/>
      <c r="E72" s="44"/>
    </row>
    <row r="73" spans="2:5">
      <c r="B73" s="48" t="s">
        <v>215</v>
      </c>
      <c r="C73" s="44">
        <v>139887108</v>
      </c>
      <c r="D73" s="48">
        <v>216907999.94999999</v>
      </c>
      <c r="E73" s="48">
        <v>216907999.94999999</v>
      </c>
    </row>
    <row r="74" spans="2:5">
      <c r="B74" s="48"/>
      <c r="C74" s="44"/>
      <c r="D74" s="48"/>
      <c r="E74" s="48"/>
    </row>
    <row r="75" spans="2:5" ht="27.6">
      <c r="B75" s="55" t="s">
        <v>244</v>
      </c>
      <c r="C75" s="44">
        <v>-7818180</v>
      </c>
      <c r="D75" s="48">
        <v>-7818180</v>
      </c>
      <c r="E75" s="48">
        <v>-7818180</v>
      </c>
    </row>
    <row r="76" spans="2:5">
      <c r="B76" s="47" t="s">
        <v>235</v>
      </c>
      <c r="C76" s="44">
        <v>0</v>
      </c>
      <c r="D76" s="48">
        <v>0</v>
      </c>
      <c r="E76" s="48">
        <v>0</v>
      </c>
    </row>
    <row r="77" spans="2:5">
      <c r="B77" s="47" t="s">
        <v>238</v>
      </c>
      <c r="C77" s="44">
        <v>7818180</v>
      </c>
      <c r="D77" s="48">
        <v>7818180</v>
      </c>
      <c r="E77" s="48">
        <v>7818180</v>
      </c>
    </row>
    <row r="78" spans="2:5">
      <c r="B78" s="52"/>
      <c r="C78" s="44"/>
      <c r="D78" s="48"/>
      <c r="E78" s="48"/>
    </row>
    <row r="79" spans="2:5">
      <c r="B79" s="52" t="s">
        <v>245</v>
      </c>
      <c r="C79" s="44">
        <v>132068928</v>
      </c>
      <c r="D79" s="44">
        <v>178607620.76999989</v>
      </c>
      <c r="E79" s="44">
        <v>178607620.76999989</v>
      </c>
    </row>
    <row r="80" spans="2:5">
      <c r="B80" s="52"/>
      <c r="C80" s="44"/>
      <c r="D80" s="44"/>
      <c r="E80" s="44"/>
    </row>
    <row r="81" spans="2:5">
      <c r="B81" s="52" t="s">
        <v>222</v>
      </c>
      <c r="C81" s="44">
        <v>8501981.8999999985</v>
      </c>
      <c r="D81" s="44">
        <v>8501981.8999999985</v>
      </c>
      <c r="E81" s="44">
        <v>8501981.8999999985</v>
      </c>
    </row>
    <row r="82" spans="2:5">
      <c r="B82" s="52"/>
      <c r="C82" s="44"/>
      <c r="D82" s="44"/>
      <c r="E82" s="44"/>
    </row>
    <row r="83" spans="2:5">
      <c r="B83" s="53" t="s">
        <v>246</v>
      </c>
      <c r="C83" s="46">
        <v>8501981.8999999985</v>
      </c>
      <c r="D83" s="45">
        <v>38984181.080000095</v>
      </c>
      <c r="E83" s="45">
        <v>38984181.080000095</v>
      </c>
    </row>
    <row r="84" spans="2:5">
      <c r="B84" s="53"/>
      <c r="C84" s="46"/>
      <c r="D84" s="45"/>
      <c r="E84" s="45"/>
    </row>
    <row r="85" spans="2:5" ht="27.6">
      <c r="B85" s="54" t="s">
        <v>247</v>
      </c>
      <c r="C85" s="46">
        <v>16320161.899999999</v>
      </c>
      <c r="D85" s="45">
        <v>46802361.080000095</v>
      </c>
      <c r="E85" s="45">
        <v>46802361.080000095</v>
      </c>
    </row>
    <row r="86" spans="2:5" ht="14.4" thickBot="1">
      <c r="B86" s="49"/>
      <c r="C86" s="50"/>
      <c r="D86" s="49"/>
      <c r="E86" s="49"/>
    </row>
    <row r="87" spans="2:5">
      <c r="B87" s="56" t="s">
        <v>248</v>
      </c>
    </row>
    <row r="88" spans="2:5">
      <c r="B88" s="180" t="s">
        <v>126</v>
      </c>
    </row>
    <row r="96" spans="2:5" ht="14.4">
      <c r="B96" s="3"/>
      <c r="C96" s="3"/>
    </row>
    <row r="97" spans="2:3" ht="14.4">
      <c r="B97" s="3"/>
      <c r="C97" s="3"/>
    </row>
  </sheetData>
  <mergeCells count="16">
    <mergeCell ref="B70:B71"/>
    <mergeCell ref="C70:C71"/>
    <mergeCell ref="D70:D71"/>
    <mergeCell ref="B29:E29"/>
    <mergeCell ref="B39:B40"/>
    <mergeCell ref="C39:C40"/>
    <mergeCell ref="D39:D40"/>
    <mergeCell ref="B52:B53"/>
    <mergeCell ref="D52:D53"/>
    <mergeCell ref="B2:E2"/>
    <mergeCell ref="B4:E4"/>
    <mergeCell ref="B5:E5"/>
    <mergeCell ref="B6:E6"/>
    <mergeCell ref="B8:B9"/>
    <mergeCell ref="D8:D9"/>
    <mergeCell ref="B3:E3"/>
  </mergeCells>
  <printOptions horizontalCentered="1"/>
  <pageMargins left="0.70866141732283472" right="0.70866141732283472" top="0.74803149606299213" bottom="0.74803149606299213" header="0.31496062992125984" footer="0.31496062992125984"/>
  <pageSetup scale="48" orientation="portrait" r:id="rId1"/>
  <rowBreaks count="1" manualBreakCount="1">
    <brk id="50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0"/>
  <sheetViews>
    <sheetView showGridLines="0" view="pageBreakPreview" topLeftCell="A64" zoomScale="60" zoomScaleNormal="100" workbookViewId="0">
      <selection activeCell="F88" sqref="F88"/>
    </sheetView>
  </sheetViews>
  <sheetFormatPr baseColWidth="10" defaultColWidth="11" defaultRowHeight="13.8"/>
  <cols>
    <col min="1" max="1" width="2.109375" style="23" customWidth="1"/>
    <col min="2" max="2" width="41.6640625" style="23" customWidth="1"/>
    <col min="3" max="3" width="18.109375" style="57" customWidth="1"/>
    <col min="4" max="4" width="18" style="23" customWidth="1"/>
    <col min="5" max="5" width="18.44140625" style="57" customWidth="1"/>
    <col min="6" max="7" width="18.44140625" style="23" customWidth="1"/>
    <col min="8" max="8" width="16.33203125" style="57" customWidth="1"/>
    <col min="9" max="16384" width="11" style="23"/>
  </cols>
  <sheetData>
    <row r="1" spans="2:8" ht="14.4" thickBot="1"/>
    <row r="2" spans="2:8">
      <c r="B2" s="198" t="s">
        <v>528</v>
      </c>
      <c r="C2" s="199"/>
      <c r="D2" s="199"/>
      <c r="E2" s="199"/>
      <c r="F2" s="199"/>
      <c r="G2" s="199"/>
      <c r="H2" s="200"/>
    </row>
    <row r="3" spans="2:8">
      <c r="B3" s="201" t="s">
        <v>530</v>
      </c>
      <c r="C3" s="202"/>
      <c r="D3" s="202"/>
      <c r="E3" s="202"/>
      <c r="F3" s="202"/>
      <c r="G3" s="202"/>
      <c r="H3" s="203"/>
    </row>
    <row r="4" spans="2:8">
      <c r="B4" s="201" t="s">
        <v>250</v>
      </c>
      <c r="C4" s="202"/>
      <c r="D4" s="202"/>
      <c r="E4" s="202"/>
      <c r="F4" s="202"/>
      <c r="G4" s="202"/>
      <c r="H4" s="203"/>
    </row>
    <row r="5" spans="2:8">
      <c r="B5" s="201" t="s">
        <v>171</v>
      </c>
      <c r="C5" s="202"/>
      <c r="D5" s="202"/>
      <c r="E5" s="202"/>
      <c r="F5" s="202"/>
      <c r="G5" s="202"/>
      <c r="H5" s="203"/>
    </row>
    <row r="6" spans="2:8" ht="14.4" thickBot="1">
      <c r="B6" s="204" t="s">
        <v>3</v>
      </c>
      <c r="C6" s="205"/>
      <c r="D6" s="205"/>
      <c r="E6" s="205"/>
      <c r="F6" s="205"/>
      <c r="G6" s="205"/>
      <c r="H6" s="206"/>
    </row>
    <row r="7" spans="2:8" ht="14.4" thickBot="1">
      <c r="B7" s="58"/>
      <c r="C7" s="218" t="s">
        <v>251</v>
      </c>
      <c r="D7" s="219"/>
      <c r="E7" s="219"/>
      <c r="F7" s="219"/>
      <c r="G7" s="220"/>
      <c r="H7" s="221" t="s">
        <v>252</v>
      </c>
    </row>
    <row r="8" spans="2:8">
      <c r="B8" s="59" t="s">
        <v>4</v>
      </c>
      <c r="C8" s="221" t="s">
        <v>253</v>
      </c>
      <c r="D8" s="209" t="s">
        <v>254</v>
      </c>
      <c r="E8" s="221" t="s">
        <v>255</v>
      </c>
      <c r="F8" s="221" t="s">
        <v>209</v>
      </c>
      <c r="G8" s="221" t="s">
        <v>256</v>
      </c>
      <c r="H8" s="222"/>
    </row>
    <row r="9" spans="2:8" ht="14.4" thickBot="1">
      <c r="B9" s="60" t="s">
        <v>183</v>
      </c>
      <c r="C9" s="223"/>
      <c r="D9" s="210"/>
      <c r="E9" s="223"/>
      <c r="F9" s="223"/>
      <c r="G9" s="223"/>
      <c r="H9" s="223"/>
    </row>
    <row r="10" spans="2:8">
      <c r="B10" s="45" t="s">
        <v>257</v>
      </c>
      <c r="C10" s="61"/>
      <c r="D10" s="62"/>
      <c r="E10" s="61"/>
      <c r="F10" s="62"/>
      <c r="G10" s="62"/>
      <c r="H10" s="61"/>
    </row>
    <row r="11" spans="2:8">
      <c r="B11" s="52" t="s">
        <v>258</v>
      </c>
      <c r="C11" s="61">
        <v>611768397</v>
      </c>
      <c r="D11" s="62">
        <v>246799623.24000001</v>
      </c>
      <c r="E11" s="61">
        <v>858568020.24000001</v>
      </c>
      <c r="F11" s="62">
        <v>858556693.72000003</v>
      </c>
      <c r="G11" s="62">
        <v>858556693.72000003</v>
      </c>
      <c r="H11" s="61">
        <v>246788296.72000003</v>
      </c>
    </row>
    <row r="12" spans="2:8">
      <c r="B12" s="52" t="s">
        <v>259</v>
      </c>
      <c r="C12" s="61"/>
      <c r="D12" s="62"/>
      <c r="E12" s="61">
        <v>0</v>
      </c>
      <c r="F12" s="62"/>
      <c r="G12" s="62"/>
      <c r="H12" s="61">
        <v>0</v>
      </c>
    </row>
    <row r="13" spans="2:8">
      <c r="B13" s="52" t="s">
        <v>260</v>
      </c>
      <c r="C13" s="61"/>
      <c r="D13" s="62"/>
      <c r="E13" s="61">
        <v>0</v>
      </c>
      <c r="F13" s="62"/>
      <c r="G13" s="62"/>
      <c r="H13" s="61">
        <v>0</v>
      </c>
    </row>
    <row r="14" spans="2:8">
      <c r="B14" s="52" t="s">
        <v>261</v>
      </c>
      <c r="C14" s="61">
        <v>143219647</v>
      </c>
      <c r="D14" s="62">
        <v>7337050.75</v>
      </c>
      <c r="E14" s="61">
        <v>150556697.75</v>
      </c>
      <c r="F14" s="62">
        <v>150551484.75</v>
      </c>
      <c r="G14" s="62">
        <v>150551484.75</v>
      </c>
      <c r="H14" s="61">
        <v>7331837.75</v>
      </c>
    </row>
    <row r="15" spans="2:8">
      <c r="B15" s="52" t="s">
        <v>262</v>
      </c>
      <c r="C15" s="61">
        <v>14903376</v>
      </c>
      <c r="D15" s="62">
        <v>989475.62</v>
      </c>
      <c r="E15" s="61">
        <v>15892851.619999999</v>
      </c>
      <c r="F15" s="62">
        <v>15890631.220000001</v>
      </c>
      <c r="G15" s="62">
        <v>15890631.220000001</v>
      </c>
      <c r="H15" s="61">
        <v>987255.22000000067</v>
      </c>
    </row>
    <row r="16" spans="2:8">
      <c r="B16" s="52" t="s">
        <v>263</v>
      </c>
      <c r="C16" s="61">
        <v>47994160</v>
      </c>
      <c r="D16" s="62">
        <v>-12057043.539999999</v>
      </c>
      <c r="E16" s="61">
        <v>35937116.460000001</v>
      </c>
      <c r="F16" s="62">
        <v>35930096.460000001</v>
      </c>
      <c r="G16" s="62">
        <v>35930096.460000001</v>
      </c>
      <c r="H16" s="61">
        <v>-12064063.539999999</v>
      </c>
    </row>
    <row r="17" spans="2:8">
      <c r="B17" s="52" t="s">
        <v>264</v>
      </c>
      <c r="C17" s="61"/>
      <c r="D17" s="62"/>
      <c r="E17" s="61">
        <v>0</v>
      </c>
      <c r="F17" s="62"/>
      <c r="G17" s="62"/>
      <c r="H17" s="61">
        <v>0</v>
      </c>
    </row>
    <row r="18" spans="2:8" ht="27.6">
      <c r="B18" s="55" t="s">
        <v>265</v>
      </c>
      <c r="C18" s="61">
        <v>320294593</v>
      </c>
      <c r="D18" s="63">
        <v>-6449574</v>
      </c>
      <c r="E18" s="63">
        <v>313845019</v>
      </c>
      <c r="F18" s="63">
        <v>313845019</v>
      </c>
      <c r="G18" s="63">
        <v>313845019</v>
      </c>
      <c r="H18" s="63">
        <v>-6449574</v>
      </c>
    </row>
    <row r="19" spans="2:8">
      <c r="B19" s="64" t="s">
        <v>266</v>
      </c>
      <c r="C19" s="61">
        <v>174789454</v>
      </c>
      <c r="D19" s="62">
        <v>7753041</v>
      </c>
      <c r="E19" s="61">
        <v>182542495</v>
      </c>
      <c r="F19" s="62">
        <v>182542495</v>
      </c>
      <c r="G19" s="62">
        <v>182542495</v>
      </c>
      <c r="H19" s="61">
        <v>7753041</v>
      </c>
    </row>
    <row r="20" spans="2:8">
      <c r="B20" s="64" t="s">
        <v>267</v>
      </c>
      <c r="C20" s="61">
        <v>51976851</v>
      </c>
      <c r="D20" s="62">
        <v>1140202</v>
      </c>
      <c r="E20" s="61">
        <v>53117053</v>
      </c>
      <c r="F20" s="62">
        <v>53117053</v>
      </c>
      <c r="G20" s="62">
        <v>53117053</v>
      </c>
      <c r="H20" s="61">
        <v>1140202</v>
      </c>
    </row>
    <row r="21" spans="2:8">
      <c r="B21" s="64" t="s">
        <v>268</v>
      </c>
      <c r="C21" s="61">
        <v>10036700</v>
      </c>
      <c r="D21" s="62">
        <v>5340602</v>
      </c>
      <c r="E21" s="61">
        <v>15377302</v>
      </c>
      <c r="F21" s="62">
        <v>15377302</v>
      </c>
      <c r="G21" s="62">
        <v>15377302</v>
      </c>
      <c r="H21" s="61">
        <v>5340602</v>
      </c>
    </row>
    <row r="22" spans="2:8">
      <c r="B22" s="64" t="s">
        <v>269</v>
      </c>
      <c r="C22" s="61"/>
      <c r="D22" s="62"/>
      <c r="E22" s="61">
        <v>0</v>
      </c>
      <c r="F22" s="62"/>
      <c r="G22" s="62"/>
      <c r="H22" s="61">
        <v>0</v>
      </c>
    </row>
    <row r="23" spans="2:8">
      <c r="B23" s="64" t="s">
        <v>270</v>
      </c>
      <c r="C23" s="61"/>
      <c r="D23" s="62"/>
      <c r="E23" s="61">
        <v>0</v>
      </c>
      <c r="F23" s="62"/>
      <c r="G23" s="62"/>
      <c r="H23" s="61">
        <v>0</v>
      </c>
    </row>
    <row r="24" spans="2:8" ht="27.6">
      <c r="B24" s="65" t="s">
        <v>271</v>
      </c>
      <c r="C24" s="61">
        <v>4900056</v>
      </c>
      <c r="D24" s="62">
        <v>428035</v>
      </c>
      <c r="E24" s="61">
        <v>5328091</v>
      </c>
      <c r="F24" s="62">
        <v>5328091</v>
      </c>
      <c r="G24" s="62">
        <v>5328091</v>
      </c>
      <c r="H24" s="61">
        <v>428035</v>
      </c>
    </row>
    <row r="25" spans="2:8" ht="27.6">
      <c r="B25" s="65" t="s">
        <v>272</v>
      </c>
      <c r="C25" s="61"/>
      <c r="D25" s="62"/>
      <c r="E25" s="61">
        <v>0</v>
      </c>
      <c r="F25" s="62"/>
      <c r="G25" s="62"/>
      <c r="H25" s="61">
        <v>0</v>
      </c>
    </row>
    <row r="26" spans="2:8">
      <c r="B26" s="64" t="s">
        <v>273</v>
      </c>
      <c r="C26" s="61"/>
      <c r="D26" s="62"/>
      <c r="E26" s="61">
        <v>0</v>
      </c>
      <c r="F26" s="62"/>
      <c r="G26" s="62"/>
      <c r="H26" s="61">
        <v>0</v>
      </c>
    </row>
    <row r="27" spans="2:8">
      <c r="B27" s="64" t="s">
        <v>274</v>
      </c>
      <c r="C27" s="61">
        <v>10679032</v>
      </c>
      <c r="D27" s="62">
        <v>-3967902</v>
      </c>
      <c r="E27" s="61">
        <v>6711130</v>
      </c>
      <c r="F27" s="62">
        <v>6711130</v>
      </c>
      <c r="G27" s="62">
        <v>6711130</v>
      </c>
      <c r="H27" s="61">
        <v>-3967902</v>
      </c>
    </row>
    <row r="28" spans="2:8">
      <c r="B28" s="64" t="s">
        <v>275</v>
      </c>
      <c r="C28" s="61">
        <v>67912500</v>
      </c>
      <c r="D28" s="62">
        <v>-20819882</v>
      </c>
      <c r="E28" s="61">
        <v>47092618</v>
      </c>
      <c r="F28" s="62">
        <v>47092618</v>
      </c>
      <c r="G28" s="62">
        <v>47092618</v>
      </c>
      <c r="H28" s="61">
        <v>-20819882</v>
      </c>
    </row>
    <row r="29" spans="2:8" ht="27.6">
      <c r="B29" s="65" t="s">
        <v>276</v>
      </c>
      <c r="C29" s="61">
        <v>0</v>
      </c>
      <c r="D29" s="62">
        <v>3676330</v>
      </c>
      <c r="E29" s="61">
        <v>3676330</v>
      </c>
      <c r="F29" s="62">
        <v>3676330</v>
      </c>
      <c r="G29" s="62">
        <v>3676330</v>
      </c>
      <c r="H29" s="61">
        <v>3676330</v>
      </c>
    </row>
    <row r="30" spans="2:8" ht="27.6">
      <c r="B30" s="55" t="s">
        <v>277</v>
      </c>
      <c r="C30" s="61">
        <v>2890237</v>
      </c>
      <c r="D30" s="61">
        <v>2717166.98</v>
      </c>
      <c r="E30" s="61">
        <v>5607403.9800000004</v>
      </c>
      <c r="F30" s="61">
        <v>5607403.9800000004</v>
      </c>
      <c r="G30" s="61">
        <v>5607403.9800000004</v>
      </c>
      <c r="H30" s="61">
        <v>2717166.98</v>
      </c>
    </row>
    <row r="31" spans="2:8">
      <c r="B31" s="64" t="s">
        <v>278</v>
      </c>
      <c r="C31" s="61">
        <v>0</v>
      </c>
      <c r="D31" s="62">
        <v>2059</v>
      </c>
      <c r="E31" s="61">
        <v>2059</v>
      </c>
      <c r="F31" s="62">
        <v>2059</v>
      </c>
      <c r="G31" s="62">
        <v>2059</v>
      </c>
      <c r="H31" s="61">
        <v>2059</v>
      </c>
    </row>
    <row r="32" spans="2:8">
      <c r="B32" s="64" t="s">
        <v>279</v>
      </c>
      <c r="C32" s="61">
        <v>630475</v>
      </c>
      <c r="D32" s="62">
        <v>2253</v>
      </c>
      <c r="E32" s="61">
        <v>632728</v>
      </c>
      <c r="F32" s="62">
        <v>632728</v>
      </c>
      <c r="G32" s="62">
        <v>632728</v>
      </c>
      <c r="H32" s="61">
        <v>2253</v>
      </c>
    </row>
    <row r="33" spans="2:8">
      <c r="B33" s="64" t="s">
        <v>280</v>
      </c>
      <c r="C33" s="61">
        <v>2259762</v>
      </c>
      <c r="D33" s="62">
        <v>2504337</v>
      </c>
      <c r="E33" s="61">
        <v>4764099</v>
      </c>
      <c r="F33" s="62">
        <v>4764099</v>
      </c>
      <c r="G33" s="62">
        <v>4764099</v>
      </c>
      <c r="H33" s="61">
        <v>2504337</v>
      </c>
    </row>
    <row r="34" spans="2:8" ht="27.6">
      <c r="B34" s="65" t="s">
        <v>281</v>
      </c>
      <c r="C34" s="61"/>
      <c r="D34" s="62"/>
      <c r="E34" s="61">
        <v>0</v>
      </c>
      <c r="F34" s="62"/>
      <c r="G34" s="62"/>
      <c r="H34" s="61">
        <v>0</v>
      </c>
    </row>
    <row r="35" spans="2:8">
      <c r="B35" s="64" t="s">
        <v>282</v>
      </c>
      <c r="C35" s="61">
        <v>0</v>
      </c>
      <c r="D35" s="62">
        <v>208517.98</v>
      </c>
      <c r="E35" s="61">
        <v>208517.98</v>
      </c>
      <c r="F35" s="62">
        <v>208517.98</v>
      </c>
      <c r="G35" s="62">
        <v>208517.98</v>
      </c>
      <c r="H35" s="61">
        <v>208517.98</v>
      </c>
    </row>
    <row r="36" spans="2:8">
      <c r="B36" s="52" t="s">
        <v>283</v>
      </c>
      <c r="C36" s="61"/>
      <c r="D36" s="62"/>
      <c r="E36" s="61">
        <v>0</v>
      </c>
      <c r="F36" s="62"/>
      <c r="G36" s="62"/>
      <c r="H36" s="61">
        <v>0</v>
      </c>
    </row>
    <row r="37" spans="2:8">
      <c r="B37" s="52" t="s">
        <v>284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</row>
    <row r="38" spans="2:8">
      <c r="B38" s="64" t="s">
        <v>285</v>
      </c>
      <c r="C38" s="61"/>
      <c r="D38" s="62"/>
      <c r="E38" s="61">
        <v>0</v>
      </c>
      <c r="F38" s="62"/>
      <c r="G38" s="62"/>
      <c r="H38" s="61">
        <v>0</v>
      </c>
    </row>
    <row r="39" spans="2:8">
      <c r="B39" s="52" t="s">
        <v>286</v>
      </c>
      <c r="C39" s="61">
        <v>1348726</v>
      </c>
      <c r="D39" s="61">
        <v>2249508</v>
      </c>
      <c r="E39" s="61">
        <v>3598234</v>
      </c>
      <c r="F39" s="61">
        <v>3598234</v>
      </c>
      <c r="G39" s="61">
        <v>3598234</v>
      </c>
      <c r="H39" s="61">
        <v>2249508</v>
      </c>
    </row>
    <row r="40" spans="2:8">
      <c r="B40" s="64" t="s">
        <v>287</v>
      </c>
      <c r="C40" s="61"/>
      <c r="D40" s="62"/>
      <c r="E40" s="61">
        <v>0</v>
      </c>
      <c r="F40" s="62"/>
      <c r="G40" s="62"/>
      <c r="H40" s="61">
        <v>0</v>
      </c>
    </row>
    <row r="41" spans="2:8">
      <c r="B41" s="64" t="s">
        <v>288</v>
      </c>
      <c r="C41" s="61">
        <v>1348726</v>
      </c>
      <c r="D41" s="62">
        <v>2249508</v>
      </c>
      <c r="E41" s="61">
        <v>3598234</v>
      </c>
      <c r="F41" s="62">
        <v>3598234</v>
      </c>
      <c r="G41" s="62">
        <v>3598234</v>
      </c>
      <c r="H41" s="61">
        <v>2249508</v>
      </c>
    </row>
    <row r="42" spans="2:8">
      <c r="B42" s="66"/>
      <c r="C42" s="61"/>
      <c r="D42" s="62"/>
      <c r="E42" s="61"/>
      <c r="F42" s="62"/>
      <c r="G42" s="62"/>
      <c r="H42" s="61"/>
    </row>
    <row r="43" spans="2:8" ht="27.6">
      <c r="B43" s="27" t="s">
        <v>289</v>
      </c>
      <c r="C43" s="67">
        <v>1142419136</v>
      </c>
      <c r="D43" s="68">
        <v>241586207.05000001</v>
      </c>
      <c r="E43" s="68">
        <v>1384005343.0500002</v>
      </c>
      <c r="F43" s="68">
        <v>1383979563.1300001</v>
      </c>
      <c r="G43" s="68">
        <v>1383979563.1300001</v>
      </c>
      <c r="H43" s="68">
        <v>241560427.13000003</v>
      </c>
    </row>
    <row r="44" spans="2:8">
      <c r="B44" s="48"/>
      <c r="C44" s="61"/>
      <c r="D44" s="48"/>
      <c r="E44" s="69"/>
      <c r="F44" s="48"/>
      <c r="G44" s="48"/>
      <c r="H44" s="69"/>
    </row>
    <row r="45" spans="2:8" ht="27.6">
      <c r="B45" s="27" t="s">
        <v>290</v>
      </c>
      <c r="C45" s="70"/>
      <c r="D45" s="71"/>
      <c r="E45" s="70"/>
      <c r="F45" s="71"/>
      <c r="G45" s="71"/>
      <c r="H45" s="61"/>
    </row>
    <row r="46" spans="2:8">
      <c r="B46" s="66"/>
      <c r="C46" s="61"/>
      <c r="D46" s="72"/>
      <c r="E46" s="61"/>
      <c r="F46" s="72"/>
      <c r="G46" s="72"/>
      <c r="H46" s="61"/>
    </row>
    <row r="47" spans="2:8">
      <c r="B47" s="45" t="s">
        <v>291</v>
      </c>
      <c r="C47" s="61"/>
      <c r="D47" s="62"/>
      <c r="E47" s="61"/>
      <c r="F47" s="62"/>
      <c r="G47" s="62"/>
      <c r="H47" s="61"/>
    </row>
    <row r="48" spans="2:8">
      <c r="B48" s="52" t="s">
        <v>292</v>
      </c>
      <c r="C48" s="61">
        <v>139887108</v>
      </c>
      <c r="D48" s="61">
        <v>1062986.23</v>
      </c>
      <c r="E48" s="61">
        <v>140950094.22999999</v>
      </c>
      <c r="F48" s="61">
        <v>140950094.22999999</v>
      </c>
      <c r="G48" s="61">
        <v>140950094.22999999</v>
      </c>
      <c r="H48" s="61">
        <v>1062986.2300000023</v>
      </c>
    </row>
    <row r="49" spans="2:8" ht="27.6">
      <c r="B49" s="65" t="s">
        <v>293</v>
      </c>
      <c r="C49" s="61"/>
      <c r="D49" s="62"/>
      <c r="E49" s="61">
        <v>0</v>
      </c>
      <c r="F49" s="62"/>
      <c r="G49" s="62"/>
      <c r="H49" s="61">
        <v>0</v>
      </c>
    </row>
    <row r="50" spans="2:8" ht="27.6">
      <c r="B50" s="65" t="s">
        <v>294</v>
      </c>
      <c r="C50" s="61"/>
      <c r="D50" s="62"/>
      <c r="E50" s="61">
        <v>0</v>
      </c>
      <c r="F50" s="62"/>
      <c r="G50" s="62"/>
      <c r="H50" s="61">
        <v>0</v>
      </c>
    </row>
    <row r="51" spans="2:8" ht="27.6">
      <c r="B51" s="65" t="s">
        <v>295</v>
      </c>
      <c r="C51" s="61">
        <v>12747133</v>
      </c>
      <c r="D51" s="62">
        <v>0.56000000000000005</v>
      </c>
      <c r="E51" s="61">
        <v>12747133.560000001</v>
      </c>
      <c r="F51" s="62">
        <v>12747133.560000001</v>
      </c>
      <c r="G51" s="62">
        <v>12747133.560000001</v>
      </c>
      <c r="H51" s="61">
        <v>0.56000000052154064</v>
      </c>
    </row>
    <row r="52" spans="2:8" ht="41.4">
      <c r="B52" s="65" t="s">
        <v>296</v>
      </c>
      <c r="C52" s="61">
        <v>127139975</v>
      </c>
      <c r="D52" s="62">
        <v>1062985.67</v>
      </c>
      <c r="E52" s="61">
        <v>128202960.67</v>
      </c>
      <c r="F52" s="62">
        <v>128202960.67</v>
      </c>
      <c r="G52" s="62">
        <v>128202960.67</v>
      </c>
      <c r="H52" s="61">
        <v>1062985.6700000018</v>
      </c>
    </row>
    <row r="53" spans="2:8">
      <c r="B53" s="65" t="s">
        <v>297</v>
      </c>
      <c r="C53" s="61"/>
      <c r="D53" s="62"/>
      <c r="E53" s="61">
        <v>0</v>
      </c>
      <c r="F53" s="62"/>
      <c r="G53" s="62"/>
      <c r="H53" s="61">
        <v>0</v>
      </c>
    </row>
    <row r="54" spans="2:8" ht="27.6">
      <c r="B54" s="65" t="s">
        <v>298</v>
      </c>
      <c r="C54" s="61"/>
      <c r="D54" s="62"/>
      <c r="E54" s="61">
        <v>0</v>
      </c>
      <c r="F54" s="62"/>
      <c r="G54" s="62"/>
      <c r="H54" s="61">
        <v>0</v>
      </c>
    </row>
    <row r="55" spans="2:8" ht="27.6">
      <c r="B55" s="65" t="s">
        <v>299</v>
      </c>
      <c r="C55" s="61"/>
      <c r="D55" s="62"/>
      <c r="E55" s="61">
        <v>0</v>
      </c>
      <c r="F55" s="62"/>
      <c r="G55" s="62"/>
      <c r="H55" s="61">
        <v>0</v>
      </c>
    </row>
    <row r="56" spans="2:8" ht="27.6">
      <c r="B56" s="65" t="s">
        <v>300</v>
      </c>
      <c r="C56" s="61"/>
      <c r="D56" s="62"/>
      <c r="E56" s="61">
        <v>0</v>
      </c>
      <c r="F56" s="62"/>
      <c r="G56" s="62"/>
      <c r="H56" s="61">
        <v>0</v>
      </c>
    </row>
    <row r="57" spans="2:8">
      <c r="B57" s="55" t="s">
        <v>301</v>
      </c>
      <c r="C57" s="61">
        <v>0</v>
      </c>
      <c r="D57" s="61">
        <v>75957905.719999999</v>
      </c>
      <c r="E57" s="61">
        <v>75957905.719999999</v>
      </c>
      <c r="F57" s="61">
        <v>75957905.719999999</v>
      </c>
      <c r="G57" s="61">
        <v>75957905.719999999</v>
      </c>
      <c r="H57" s="61">
        <v>75957905.719999999</v>
      </c>
    </row>
    <row r="58" spans="2:8">
      <c r="B58" s="65" t="s">
        <v>302</v>
      </c>
      <c r="C58" s="61"/>
      <c r="D58" s="62"/>
      <c r="E58" s="61">
        <v>0</v>
      </c>
      <c r="F58" s="62"/>
      <c r="G58" s="62"/>
      <c r="H58" s="61">
        <v>0</v>
      </c>
    </row>
    <row r="59" spans="2:8">
      <c r="B59" s="65" t="s">
        <v>303</v>
      </c>
      <c r="C59" s="61"/>
      <c r="D59" s="62"/>
      <c r="E59" s="61">
        <v>0</v>
      </c>
      <c r="F59" s="62"/>
      <c r="G59" s="62"/>
      <c r="H59" s="61">
        <v>0</v>
      </c>
    </row>
    <row r="60" spans="2:8">
      <c r="B60" s="65" t="s">
        <v>304</v>
      </c>
      <c r="C60" s="61"/>
      <c r="D60" s="62"/>
      <c r="E60" s="61">
        <v>0</v>
      </c>
      <c r="F60" s="62"/>
      <c r="G60" s="62"/>
      <c r="H60" s="61">
        <v>0</v>
      </c>
    </row>
    <row r="61" spans="2:8">
      <c r="B61" s="65" t="s">
        <v>305</v>
      </c>
      <c r="C61" s="61">
        <v>0</v>
      </c>
      <c r="D61" s="62">
        <v>75957905.719999999</v>
      </c>
      <c r="E61" s="61">
        <v>75957905.719999999</v>
      </c>
      <c r="F61" s="62">
        <v>75957905.719999999</v>
      </c>
      <c r="G61" s="62">
        <v>75957905.719999999</v>
      </c>
      <c r="H61" s="61">
        <v>75957905.719999999</v>
      </c>
    </row>
    <row r="62" spans="2:8">
      <c r="B62" s="55" t="s">
        <v>306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</row>
    <row r="63" spans="2:8" ht="27.6">
      <c r="B63" s="65" t="s">
        <v>307</v>
      </c>
      <c r="C63" s="61"/>
      <c r="D63" s="62"/>
      <c r="E63" s="61">
        <v>0</v>
      </c>
      <c r="F63" s="62"/>
      <c r="G63" s="62"/>
      <c r="H63" s="61">
        <v>0</v>
      </c>
    </row>
    <row r="64" spans="2:8">
      <c r="B64" s="65" t="s">
        <v>308</v>
      </c>
      <c r="C64" s="61"/>
      <c r="D64" s="62"/>
      <c r="E64" s="61">
        <v>0</v>
      </c>
      <c r="F64" s="62"/>
      <c r="G64" s="62"/>
      <c r="H64" s="61">
        <v>0</v>
      </c>
    </row>
    <row r="65" spans="2:8" ht="41.4">
      <c r="B65" s="55" t="s">
        <v>309</v>
      </c>
      <c r="C65" s="61"/>
      <c r="D65" s="62"/>
      <c r="E65" s="61">
        <v>0</v>
      </c>
      <c r="F65" s="62"/>
      <c r="G65" s="62"/>
      <c r="H65" s="61">
        <v>0</v>
      </c>
    </row>
    <row r="66" spans="2:8">
      <c r="B66" s="73" t="s">
        <v>310</v>
      </c>
      <c r="C66" s="74"/>
      <c r="D66" s="75"/>
      <c r="E66" s="74">
        <v>0</v>
      </c>
      <c r="F66" s="75"/>
      <c r="G66" s="75"/>
      <c r="H66" s="74">
        <v>0</v>
      </c>
    </row>
    <row r="67" spans="2:8">
      <c r="B67" s="66"/>
      <c r="C67" s="61"/>
      <c r="D67" s="72"/>
      <c r="E67" s="61"/>
      <c r="F67" s="72"/>
      <c r="G67" s="72"/>
      <c r="H67" s="61"/>
    </row>
    <row r="68" spans="2:8" ht="27.6">
      <c r="B68" s="27" t="s">
        <v>311</v>
      </c>
      <c r="C68" s="67">
        <v>139887108</v>
      </c>
      <c r="D68" s="67">
        <v>77020891.950000003</v>
      </c>
      <c r="E68" s="67">
        <v>216907999.94999999</v>
      </c>
      <c r="F68" s="67">
        <v>216907999.94999999</v>
      </c>
      <c r="G68" s="67">
        <v>216907999.94999999</v>
      </c>
      <c r="H68" s="67">
        <v>77020891.950000003</v>
      </c>
    </row>
    <row r="69" spans="2:8">
      <c r="B69" s="76"/>
      <c r="C69" s="61"/>
      <c r="D69" s="72"/>
      <c r="E69" s="61"/>
      <c r="F69" s="72"/>
      <c r="G69" s="72"/>
      <c r="H69" s="61"/>
    </row>
    <row r="70" spans="2:8">
      <c r="B70" s="27" t="s">
        <v>312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</row>
    <row r="71" spans="2:8">
      <c r="B71" s="76" t="s">
        <v>313</v>
      </c>
      <c r="C71" s="61"/>
      <c r="D71" s="62"/>
      <c r="E71" s="61">
        <v>0</v>
      </c>
      <c r="F71" s="62"/>
      <c r="G71" s="62"/>
      <c r="H71" s="61">
        <v>0</v>
      </c>
    </row>
    <row r="72" spans="2:8">
      <c r="B72" s="76"/>
      <c r="C72" s="61"/>
      <c r="D72" s="62"/>
      <c r="E72" s="61"/>
      <c r="F72" s="62"/>
      <c r="G72" s="62"/>
      <c r="H72" s="61"/>
    </row>
    <row r="73" spans="2:8">
      <c r="B73" s="27" t="s">
        <v>314</v>
      </c>
      <c r="C73" s="67">
        <v>1282306244</v>
      </c>
      <c r="D73" s="67">
        <v>318607099</v>
      </c>
      <c r="E73" s="67">
        <v>1600913343.0000002</v>
      </c>
      <c r="F73" s="67">
        <v>1600887563.0800002</v>
      </c>
      <c r="G73" s="67">
        <v>1600887563.0800002</v>
      </c>
      <c r="H73" s="67">
        <v>318581319.08000004</v>
      </c>
    </row>
    <row r="74" spans="2:8">
      <c r="B74" s="76"/>
      <c r="C74" s="61"/>
      <c r="D74" s="62"/>
      <c r="E74" s="61"/>
      <c r="F74" s="62"/>
      <c r="G74" s="62"/>
      <c r="H74" s="61"/>
    </row>
    <row r="75" spans="2:8">
      <c r="B75" s="27" t="s">
        <v>315</v>
      </c>
      <c r="C75" s="61"/>
      <c r="D75" s="62"/>
      <c r="E75" s="61"/>
      <c r="F75" s="62"/>
      <c r="G75" s="62"/>
      <c r="H75" s="61"/>
    </row>
    <row r="76" spans="2:8" ht="27.6">
      <c r="B76" s="76" t="s">
        <v>316</v>
      </c>
      <c r="C76" s="61"/>
      <c r="D76" s="62"/>
      <c r="E76" s="61">
        <v>0</v>
      </c>
      <c r="F76" s="62"/>
      <c r="G76" s="62"/>
      <c r="H76" s="61">
        <v>0</v>
      </c>
    </row>
    <row r="77" spans="2:8" ht="27.6">
      <c r="B77" s="76" t="s">
        <v>317</v>
      </c>
      <c r="C77" s="61"/>
      <c r="D77" s="62"/>
      <c r="E77" s="61">
        <v>0</v>
      </c>
      <c r="F77" s="62"/>
      <c r="G77" s="62"/>
      <c r="H77" s="61">
        <v>0</v>
      </c>
    </row>
    <row r="78" spans="2:8" ht="27.6">
      <c r="B78" s="27" t="s">
        <v>318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</row>
    <row r="79" spans="2:8" ht="14.4" thickBot="1">
      <c r="B79" s="77"/>
      <c r="C79" s="78"/>
      <c r="D79" s="79"/>
      <c r="E79" s="78"/>
      <c r="F79" s="79"/>
      <c r="G79" s="79"/>
      <c r="H79" s="78"/>
    </row>
    <row r="80" spans="2:8">
      <c r="B80" s="23" t="s">
        <v>205</v>
      </c>
    </row>
    <row r="81" spans="2:8">
      <c r="B81" s="180" t="s">
        <v>126</v>
      </c>
    </row>
    <row r="85" spans="2:8">
      <c r="C85" s="23"/>
      <c r="E85" s="23"/>
      <c r="H85" s="23"/>
    </row>
    <row r="86" spans="2:8">
      <c r="C86" s="23"/>
      <c r="E86" s="23"/>
      <c r="H86" s="23"/>
    </row>
    <row r="87" spans="2:8">
      <c r="C87" s="23"/>
      <c r="E87" s="23"/>
      <c r="H87" s="23"/>
    </row>
    <row r="88" spans="2:8">
      <c r="C88" s="23"/>
      <c r="E88" s="23"/>
      <c r="H88" s="23"/>
    </row>
    <row r="89" spans="2:8">
      <c r="C89" s="23"/>
      <c r="E89" s="23"/>
      <c r="H89" s="23"/>
    </row>
    <row r="90" spans="2:8">
      <c r="C90" s="23"/>
      <c r="E90" s="23"/>
      <c r="H90" s="23"/>
    </row>
  </sheetData>
  <mergeCells count="12">
    <mergeCell ref="B2:H2"/>
    <mergeCell ref="B4:H4"/>
    <mergeCell ref="B5:H5"/>
    <mergeCell ref="B6:H6"/>
    <mergeCell ref="C7:G7"/>
    <mergeCell ref="H7:H9"/>
    <mergeCell ref="C8:C9"/>
    <mergeCell ref="D8:D9"/>
    <mergeCell ref="E8:E9"/>
    <mergeCell ref="F8:F9"/>
    <mergeCell ref="B3:H3"/>
    <mergeCell ref="G8:G9"/>
  </mergeCells>
  <pageMargins left="0.7" right="0.7" top="0.75" bottom="0.75" header="0.3" footer="0.3"/>
  <pageSetup scale="43" orientation="portrait" r:id="rId1"/>
  <rowBreaks count="1" manualBreakCount="1">
    <brk id="4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3"/>
  <sheetViews>
    <sheetView showGridLines="0" view="pageBreakPreview" zoomScale="60" zoomScaleNormal="100" workbookViewId="0">
      <selection activeCell="G39" sqref="G39"/>
    </sheetView>
  </sheetViews>
  <sheetFormatPr baseColWidth="10" defaultColWidth="11" defaultRowHeight="13.8"/>
  <cols>
    <col min="1" max="1" width="4" style="80" customWidth="1"/>
    <col min="2" max="2" width="11" style="80"/>
    <col min="3" max="3" width="87.109375" style="80" customWidth="1"/>
    <col min="4" max="9" width="25.109375" style="80" customWidth="1"/>
    <col min="10" max="10" width="4.109375" style="80" customWidth="1"/>
    <col min="11" max="16384" width="11" style="80"/>
  </cols>
  <sheetData>
    <row r="1" spans="2:9" ht="16.5" customHeight="1">
      <c r="B1" s="229" t="s">
        <v>528</v>
      </c>
      <c r="C1" s="230"/>
      <c r="D1" s="230"/>
      <c r="E1" s="230"/>
      <c r="F1" s="230"/>
      <c r="G1" s="230"/>
      <c r="H1" s="230"/>
      <c r="I1" s="231"/>
    </row>
    <row r="2" spans="2:9">
      <c r="B2" s="224" t="s">
        <v>529</v>
      </c>
      <c r="C2" s="225"/>
      <c r="D2" s="225"/>
      <c r="E2" s="225"/>
      <c r="F2" s="225"/>
      <c r="G2" s="225"/>
      <c r="H2" s="225"/>
      <c r="I2" s="226"/>
    </row>
    <row r="3" spans="2:9">
      <c r="B3" s="224" t="s">
        <v>319</v>
      </c>
      <c r="C3" s="225"/>
      <c r="D3" s="225"/>
      <c r="E3" s="225"/>
      <c r="F3" s="225"/>
      <c r="G3" s="225"/>
      <c r="H3" s="225"/>
      <c r="I3" s="226"/>
    </row>
    <row r="4" spans="2:9">
      <c r="B4" s="224" t="s">
        <v>320</v>
      </c>
      <c r="C4" s="225"/>
      <c r="D4" s="225"/>
      <c r="E4" s="225"/>
      <c r="F4" s="225"/>
      <c r="G4" s="225"/>
      <c r="H4" s="225"/>
      <c r="I4" s="226"/>
    </row>
    <row r="5" spans="2:9">
      <c r="B5" s="224" t="s">
        <v>171</v>
      </c>
      <c r="C5" s="225"/>
      <c r="D5" s="225"/>
      <c r="E5" s="225"/>
      <c r="F5" s="225"/>
      <c r="G5" s="225"/>
      <c r="H5" s="225"/>
      <c r="I5" s="226"/>
    </row>
    <row r="6" spans="2:9" ht="14.4" thickBot="1">
      <c r="B6" s="232" t="s">
        <v>3</v>
      </c>
      <c r="C6" s="233"/>
      <c r="D6" s="233"/>
      <c r="E6" s="233"/>
      <c r="F6" s="233"/>
      <c r="G6" s="233"/>
      <c r="H6" s="233"/>
      <c r="I6" s="234"/>
    </row>
    <row r="7" spans="2:9" ht="10.95" customHeight="1">
      <c r="B7" s="224" t="s">
        <v>207</v>
      </c>
      <c r="C7" s="226"/>
      <c r="D7" s="224" t="s">
        <v>321</v>
      </c>
      <c r="E7" s="225"/>
      <c r="F7" s="225"/>
      <c r="G7" s="225"/>
      <c r="H7" s="226"/>
      <c r="I7" s="235" t="s">
        <v>322</v>
      </c>
    </row>
    <row r="8" spans="2:9" ht="10.95" customHeight="1" thickBot="1">
      <c r="B8" s="224"/>
      <c r="C8" s="226"/>
      <c r="D8" s="232"/>
      <c r="E8" s="233"/>
      <c r="F8" s="233"/>
      <c r="G8" s="233"/>
      <c r="H8" s="234"/>
      <c r="I8" s="235"/>
    </row>
    <row r="9" spans="2:9" ht="14.4" thickBot="1">
      <c r="B9" s="232"/>
      <c r="C9" s="234"/>
      <c r="D9" s="81" t="s">
        <v>211</v>
      </c>
      <c r="E9" s="82" t="s">
        <v>323</v>
      </c>
      <c r="F9" s="81" t="s">
        <v>324</v>
      </c>
      <c r="G9" s="81" t="s">
        <v>209</v>
      </c>
      <c r="H9" s="81" t="s">
        <v>212</v>
      </c>
      <c r="I9" s="236"/>
    </row>
    <row r="10" spans="2:9">
      <c r="B10" s="83" t="s">
        <v>325</v>
      </c>
      <c r="C10" s="84"/>
      <c r="D10" s="85">
        <v>1142419136</v>
      </c>
      <c r="E10" s="85">
        <v>529263387.5999999</v>
      </c>
      <c r="F10" s="85">
        <v>1671682523.6000001</v>
      </c>
      <c r="G10" s="85">
        <v>1390421092.5</v>
      </c>
      <c r="H10" s="85">
        <v>1390421092.5</v>
      </c>
      <c r="I10" s="85">
        <v>281261431.0999999</v>
      </c>
    </row>
    <row r="11" spans="2:9">
      <c r="B11" s="86" t="s">
        <v>326</v>
      </c>
      <c r="C11" s="87"/>
      <c r="D11" s="88">
        <v>533303575</v>
      </c>
      <c r="E11" s="88">
        <v>-7127703.9199999943</v>
      </c>
      <c r="F11" s="88">
        <v>526175871.08000016</v>
      </c>
      <c r="G11" s="88">
        <v>522279525.63000017</v>
      </c>
      <c r="H11" s="88">
        <v>522279525.63000017</v>
      </c>
      <c r="I11" s="88">
        <v>3896345.4499999997</v>
      </c>
    </row>
    <row r="12" spans="2:9">
      <c r="B12" s="89" t="s">
        <v>327</v>
      </c>
      <c r="C12" s="90"/>
      <c r="D12" s="88">
        <v>331419381</v>
      </c>
      <c r="E12" s="91">
        <v>-4626230.71</v>
      </c>
      <c r="F12" s="91">
        <v>326793150.2900002</v>
      </c>
      <c r="G12" s="91">
        <v>326793150.2900002</v>
      </c>
      <c r="H12" s="91">
        <v>326793150.2900002</v>
      </c>
      <c r="I12" s="91">
        <v>0</v>
      </c>
    </row>
    <row r="13" spans="2:9">
      <c r="B13" s="89" t="s">
        <v>328</v>
      </c>
      <c r="C13" s="90"/>
      <c r="D13" s="88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</row>
    <row r="14" spans="2:9">
      <c r="B14" s="89" t="s">
        <v>329</v>
      </c>
      <c r="C14" s="90"/>
      <c r="D14" s="88">
        <v>97940062</v>
      </c>
      <c r="E14" s="91">
        <v>858411.21000000113</v>
      </c>
      <c r="F14" s="91">
        <v>98798473.209999964</v>
      </c>
      <c r="G14" s="91">
        <v>98798473.209999964</v>
      </c>
      <c r="H14" s="91">
        <v>98798473.209999964</v>
      </c>
      <c r="I14" s="91">
        <v>0</v>
      </c>
    </row>
    <row r="15" spans="2:9">
      <c r="B15" s="89" t="s">
        <v>330</v>
      </c>
      <c r="C15" s="90"/>
      <c r="D15" s="88">
        <v>47581943</v>
      </c>
      <c r="E15" s="91">
        <v>3799638.7200000011</v>
      </c>
      <c r="F15" s="91">
        <v>51381581.719999999</v>
      </c>
      <c r="G15" s="91">
        <v>47485236.269999996</v>
      </c>
      <c r="H15" s="91">
        <v>47485236.269999996</v>
      </c>
      <c r="I15" s="91">
        <v>3896345.4499999997</v>
      </c>
    </row>
    <row r="16" spans="2:9">
      <c r="B16" s="89" t="s">
        <v>331</v>
      </c>
      <c r="C16" s="90"/>
      <c r="D16" s="88">
        <v>51341003</v>
      </c>
      <c r="E16" s="91">
        <v>-7366660.6299999962</v>
      </c>
      <c r="F16" s="91">
        <v>43974342.36999999</v>
      </c>
      <c r="G16" s="91">
        <v>43974342.36999999</v>
      </c>
      <c r="H16" s="91">
        <v>43974342.36999999</v>
      </c>
      <c r="I16" s="91">
        <v>0</v>
      </c>
    </row>
    <row r="17" spans="2:9">
      <c r="B17" s="89" t="s">
        <v>332</v>
      </c>
      <c r="C17" s="90"/>
      <c r="D17" s="88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</row>
    <row r="18" spans="2:9">
      <c r="B18" s="89" t="s">
        <v>333</v>
      </c>
      <c r="C18" s="90"/>
      <c r="D18" s="88">
        <v>5021186</v>
      </c>
      <c r="E18" s="91">
        <v>207137.48999999996</v>
      </c>
      <c r="F18" s="91">
        <v>5228323.4900000012</v>
      </c>
      <c r="G18" s="91">
        <v>5228323.4900000012</v>
      </c>
      <c r="H18" s="91">
        <v>5228323.4900000012</v>
      </c>
      <c r="I18" s="91">
        <v>0</v>
      </c>
    </row>
    <row r="19" spans="2:9">
      <c r="B19" s="86" t="s">
        <v>334</v>
      </c>
      <c r="C19" s="87"/>
      <c r="D19" s="88">
        <v>61714691</v>
      </c>
      <c r="E19" s="88">
        <v>15568177.470000003</v>
      </c>
      <c r="F19" s="88">
        <v>77282868.470000014</v>
      </c>
      <c r="G19" s="88">
        <v>77041046.74000001</v>
      </c>
      <c r="H19" s="88">
        <v>77041046.74000001</v>
      </c>
      <c r="I19" s="88">
        <v>241821.72999999998</v>
      </c>
    </row>
    <row r="20" spans="2:9">
      <c r="B20" s="89" t="s">
        <v>335</v>
      </c>
      <c r="C20" s="90"/>
      <c r="D20" s="88">
        <v>6265497</v>
      </c>
      <c r="E20" s="91">
        <v>1326031.1600000001</v>
      </c>
      <c r="F20" s="88">
        <v>7591528.160000002</v>
      </c>
      <c r="G20" s="91">
        <v>7565528.160000002</v>
      </c>
      <c r="H20" s="91">
        <v>7565528.160000002</v>
      </c>
      <c r="I20" s="91">
        <v>26000</v>
      </c>
    </row>
    <row r="21" spans="2:9">
      <c r="B21" s="89" t="s">
        <v>336</v>
      </c>
      <c r="C21" s="90"/>
      <c r="D21" s="88">
        <v>477832</v>
      </c>
      <c r="E21" s="91">
        <v>856849.41999999969</v>
      </c>
      <c r="F21" s="88">
        <v>1334681.4200000002</v>
      </c>
      <c r="G21" s="91">
        <v>1308680.49</v>
      </c>
      <c r="H21" s="91">
        <v>1308680.49</v>
      </c>
      <c r="I21" s="91">
        <v>26000.93</v>
      </c>
    </row>
    <row r="22" spans="2:9">
      <c r="B22" s="89" t="s">
        <v>337</v>
      </c>
      <c r="C22" s="90"/>
      <c r="D22" s="88">
        <v>373594</v>
      </c>
      <c r="E22" s="91">
        <v>-136954</v>
      </c>
      <c r="F22" s="88">
        <v>236640</v>
      </c>
      <c r="G22" s="91">
        <v>236640</v>
      </c>
      <c r="H22" s="91">
        <v>236640</v>
      </c>
      <c r="I22" s="91">
        <v>0</v>
      </c>
    </row>
    <row r="23" spans="2:9">
      <c r="B23" s="89" t="s">
        <v>338</v>
      </c>
      <c r="C23" s="90"/>
      <c r="D23" s="88">
        <v>15804851</v>
      </c>
      <c r="E23" s="91">
        <v>1880229.7700000012</v>
      </c>
      <c r="F23" s="88">
        <v>17685080.770000007</v>
      </c>
      <c r="G23" s="91">
        <v>17685080.770000007</v>
      </c>
      <c r="H23" s="91">
        <v>17685080.770000007</v>
      </c>
      <c r="I23" s="91">
        <v>0</v>
      </c>
    </row>
    <row r="24" spans="2:9">
      <c r="B24" s="89" t="s">
        <v>339</v>
      </c>
      <c r="C24" s="90"/>
      <c r="D24" s="88">
        <v>3400245</v>
      </c>
      <c r="E24" s="91">
        <v>476448.65999999992</v>
      </c>
      <c r="F24" s="88">
        <v>3876693.6600000006</v>
      </c>
      <c r="G24" s="91">
        <v>3876693.6600000006</v>
      </c>
      <c r="H24" s="91">
        <v>3876693.6600000006</v>
      </c>
      <c r="I24" s="91">
        <v>0</v>
      </c>
    </row>
    <row r="25" spans="2:9">
      <c r="B25" s="89" t="s">
        <v>340</v>
      </c>
      <c r="C25" s="90"/>
      <c r="D25" s="88">
        <v>25132036</v>
      </c>
      <c r="E25" s="91">
        <v>3430976.1400000006</v>
      </c>
      <c r="F25" s="88">
        <v>28563012.139999997</v>
      </c>
      <c r="G25" s="91">
        <v>28563012.139999997</v>
      </c>
      <c r="H25" s="91">
        <v>28563012.139999997</v>
      </c>
      <c r="I25" s="91">
        <v>0</v>
      </c>
    </row>
    <row r="26" spans="2:9">
      <c r="B26" s="89" t="s">
        <v>341</v>
      </c>
      <c r="C26" s="90"/>
      <c r="D26" s="88">
        <v>5224320</v>
      </c>
      <c r="E26" s="91">
        <v>4774935.0599999996</v>
      </c>
      <c r="F26" s="88">
        <v>9999255.0599999987</v>
      </c>
      <c r="G26" s="91">
        <v>9809434.2599999998</v>
      </c>
      <c r="H26" s="91">
        <v>9809434.2599999998</v>
      </c>
      <c r="I26" s="91">
        <v>189820.79999999999</v>
      </c>
    </row>
    <row r="27" spans="2:9">
      <c r="B27" s="89" t="s">
        <v>342</v>
      </c>
      <c r="C27" s="90"/>
      <c r="D27" s="88">
        <v>1750000</v>
      </c>
      <c r="E27" s="91">
        <v>-92195.44</v>
      </c>
      <c r="F27" s="88">
        <v>1657804.56</v>
      </c>
      <c r="G27" s="91">
        <v>1657804.56</v>
      </c>
      <c r="H27" s="91">
        <v>1657804.56</v>
      </c>
      <c r="I27" s="91">
        <v>0</v>
      </c>
    </row>
    <row r="28" spans="2:9">
      <c r="B28" s="89" t="s">
        <v>343</v>
      </c>
      <c r="C28" s="90"/>
      <c r="D28" s="88">
        <v>3286316</v>
      </c>
      <c r="E28" s="91">
        <v>3051856.7000000007</v>
      </c>
      <c r="F28" s="88">
        <v>6338172.6999999974</v>
      </c>
      <c r="G28" s="91">
        <v>6338172.6999999974</v>
      </c>
      <c r="H28" s="91">
        <v>6338172.6999999974</v>
      </c>
      <c r="I28" s="91">
        <v>0</v>
      </c>
    </row>
    <row r="29" spans="2:9">
      <c r="B29" s="86" t="s">
        <v>344</v>
      </c>
      <c r="C29" s="87"/>
      <c r="D29" s="88">
        <v>313662809</v>
      </c>
      <c r="E29" s="88">
        <v>159364501.57999998</v>
      </c>
      <c r="F29" s="88">
        <v>473027310.57999992</v>
      </c>
      <c r="G29" s="88">
        <v>441996757.70999992</v>
      </c>
      <c r="H29" s="88">
        <v>441996757.70999992</v>
      </c>
      <c r="I29" s="88">
        <v>31030552.869999997</v>
      </c>
    </row>
    <row r="30" spans="2:9">
      <c r="B30" s="89" t="s">
        <v>345</v>
      </c>
      <c r="C30" s="90"/>
      <c r="D30" s="88">
        <v>16024549</v>
      </c>
      <c r="E30" s="91">
        <v>6741370.9400000004</v>
      </c>
      <c r="F30" s="88">
        <v>22765919.939999998</v>
      </c>
      <c r="G30" s="91">
        <v>22452769.82</v>
      </c>
      <c r="H30" s="91">
        <v>22452769.82</v>
      </c>
      <c r="I30" s="91">
        <v>313150.12</v>
      </c>
    </row>
    <row r="31" spans="2:9">
      <c r="B31" s="89" t="s">
        <v>346</v>
      </c>
      <c r="C31" s="90"/>
      <c r="D31" s="88">
        <v>48742595</v>
      </c>
      <c r="E31" s="91">
        <v>15128045.600000001</v>
      </c>
      <c r="F31" s="88">
        <v>63870640.600000009</v>
      </c>
      <c r="G31" s="91">
        <v>63287403.760000005</v>
      </c>
      <c r="H31" s="91">
        <v>63287403.760000005</v>
      </c>
      <c r="I31" s="91">
        <v>583236.83999999985</v>
      </c>
    </row>
    <row r="32" spans="2:9">
      <c r="B32" s="89" t="s">
        <v>347</v>
      </c>
      <c r="C32" s="90"/>
      <c r="D32" s="88">
        <v>120939153</v>
      </c>
      <c r="E32" s="91">
        <v>65925774.110000007</v>
      </c>
      <c r="F32" s="88">
        <v>186864927.10999992</v>
      </c>
      <c r="G32" s="91">
        <v>180041357.95999995</v>
      </c>
      <c r="H32" s="91">
        <v>180041357.95999995</v>
      </c>
      <c r="I32" s="91">
        <v>6823569.1499999994</v>
      </c>
    </row>
    <row r="33" spans="2:9">
      <c r="B33" s="89" t="s">
        <v>348</v>
      </c>
      <c r="C33" s="90"/>
      <c r="D33" s="88">
        <v>17365850</v>
      </c>
      <c r="E33" s="91">
        <v>1085725.3899999999</v>
      </c>
      <c r="F33" s="88">
        <v>18451575.390000008</v>
      </c>
      <c r="G33" s="91">
        <v>18451575.390000008</v>
      </c>
      <c r="H33" s="91">
        <v>18451575.390000008</v>
      </c>
      <c r="I33" s="91">
        <v>0</v>
      </c>
    </row>
    <row r="34" spans="2:9">
      <c r="B34" s="89" t="s">
        <v>349</v>
      </c>
      <c r="C34" s="90"/>
      <c r="D34" s="88">
        <v>72567817</v>
      </c>
      <c r="E34" s="91">
        <v>43534816.510000013</v>
      </c>
      <c r="F34" s="88">
        <v>116102633.51000001</v>
      </c>
      <c r="G34" s="91">
        <v>112111141.96999998</v>
      </c>
      <c r="H34" s="91">
        <v>112111141.96999998</v>
      </c>
      <c r="I34" s="91">
        <v>3991491.540000001</v>
      </c>
    </row>
    <row r="35" spans="2:9">
      <c r="B35" s="89" t="s">
        <v>350</v>
      </c>
      <c r="C35" s="90"/>
      <c r="D35" s="88">
        <v>13410000</v>
      </c>
      <c r="E35" s="91">
        <v>9617448.1400000006</v>
      </c>
      <c r="F35" s="88">
        <v>23027448.140000001</v>
      </c>
      <c r="G35" s="91">
        <v>19986516.719999999</v>
      </c>
      <c r="H35" s="91">
        <v>19986516.719999999</v>
      </c>
      <c r="I35" s="91">
        <v>3040931.42</v>
      </c>
    </row>
    <row r="36" spans="2:9">
      <c r="B36" s="89" t="s">
        <v>351</v>
      </c>
      <c r="C36" s="90"/>
      <c r="D36" s="88">
        <v>10000</v>
      </c>
      <c r="E36" s="91">
        <v>238613.90999999997</v>
      </c>
      <c r="F36" s="88">
        <v>248613.90999999997</v>
      </c>
      <c r="G36" s="91">
        <v>248613.90999999997</v>
      </c>
      <c r="H36" s="91">
        <v>248613.90999999997</v>
      </c>
      <c r="I36" s="91">
        <v>0</v>
      </c>
    </row>
    <row r="37" spans="2:9">
      <c r="B37" s="89" t="s">
        <v>352</v>
      </c>
      <c r="C37" s="90"/>
      <c r="D37" s="88">
        <v>565000</v>
      </c>
      <c r="E37" s="91">
        <v>4020928.56</v>
      </c>
      <c r="F37" s="88">
        <v>4585928.5599999996</v>
      </c>
      <c r="G37" s="91">
        <v>4585928.5599999996</v>
      </c>
      <c r="H37" s="91">
        <v>4585928.5599999996</v>
      </c>
      <c r="I37" s="91">
        <v>0</v>
      </c>
    </row>
    <row r="38" spans="2:9">
      <c r="B38" s="89" t="s">
        <v>353</v>
      </c>
      <c r="C38" s="90"/>
      <c r="D38" s="88">
        <v>24037845</v>
      </c>
      <c r="E38" s="91">
        <v>13071778.419999998</v>
      </c>
      <c r="F38" s="88">
        <v>37109623.419999994</v>
      </c>
      <c r="G38" s="91">
        <v>20831449.61999999</v>
      </c>
      <c r="H38" s="91">
        <v>20831449.61999999</v>
      </c>
      <c r="I38" s="91">
        <v>16278173.799999999</v>
      </c>
    </row>
    <row r="39" spans="2:9" ht="25.5" customHeight="1">
      <c r="B39" s="227" t="s">
        <v>354</v>
      </c>
      <c r="C39" s="228"/>
      <c r="D39" s="88">
        <v>90254411</v>
      </c>
      <c r="E39" s="88">
        <v>34104472.160000004</v>
      </c>
      <c r="F39" s="88">
        <v>124358883.16</v>
      </c>
      <c r="G39" s="88">
        <v>112177640.65000001</v>
      </c>
      <c r="H39" s="88">
        <v>112177640.65000001</v>
      </c>
      <c r="I39" s="88">
        <v>12181242.51</v>
      </c>
    </row>
    <row r="40" spans="2:9">
      <c r="B40" s="89" t="s">
        <v>355</v>
      </c>
      <c r="C40" s="90"/>
      <c r="D40" s="88">
        <v>40582516</v>
      </c>
      <c r="E40" s="91">
        <v>2640677</v>
      </c>
      <c r="F40" s="88">
        <v>43223193</v>
      </c>
      <c r="G40" s="91">
        <v>43223193</v>
      </c>
      <c r="H40" s="91">
        <v>43223193</v>
      </c>
      <c r="I40" s="91">
        <v>0</v>
      </c>
    </row>
    <row r="41" spans="2:9">
      <c r="B41" s="89" t="s">
        <v>356</v>
      </c>
      <c r="C41" s="90"/>
      <c r="D41" s="88">
        <v>0</v>
      </c>
      <c r="E41" s="91">
        <v>0</v>
      </c>
      <c r="F41" s="88">
        <v>0</v>
      </c>
      <c r="G41" s="91">
        <v>0</v>
      </c>
      <c r="H41" s="91">
        <v>0</v>
      </c>
      <c r="I41" s="91">
        <v>0</v>
      </c>
    </row>
    <row r="42" spans="2:9">
      <c r="B42" s="89" t="s">
        <v>357</v>
      </c>
      <c r="C42" s="90"/>
      <c r="D42" s="88">
        <v>3051500</v>
      </c>
      <c r="E42" s="91">
        <v>2987464.29</v>
      </c>
      <c r="F42" s="88">
        <v>6038964.29</v>
      </c>
      <c r="G42" s="91">
        <v>6038964.29</v>
      </c>
      <c r="H42" s="91">
        <v>6038964.29</v>
      </c>
      <c r="I42" s="91">
        <v>0</v>
      </c>
    </row>
    <row r="43" spans="2:9">
      <c r="B43" s="89" t="s">
        <v>358</v>
      </c>
      <c r="C43" s="90"/>
      <c r="D43" s="88">
        <v>31163000</v>
      </c>
      <c r="E43" s="91">
        <v>24737203.270000003</v>
      </c>
      <c r="F43" s="88">
        <v>55900203.269999996</v>
      </c>
      <c r="G43" s="91">
        <v>43718960.760000005</v>
      </c>
      <c r="H43" s="91">
        <v>43718960.760000005</v>
      </c>
      <c r="I43" s="91">
        <v>12181242.51</v>
      </c>
    </row>
    <row r="44" spans="2:9">
      <c r="B44" s="89" t="s">
        <v>359</v>
      </c>
      <c r="C44" s="90"/>
      <c r="D44" s="88">
        <v>15457395</v>
      </c>
      <c r="E44" s="91">
        <v>3739127.6000000006</v>
      </c>
      <c r="F44" s="88">
        <v>19196522.600000001</v>
      </c>
      <c r="G44" s="91">
        <v>19196522.600000001</v>
      </c>
      <c r="H44" s="91">
        <v>19196522.600000001</v>
      </c>
      <c r="I44" s="91">
        <v>0</v>
      </c>
    </row>
    <row r="45" spans="2:9">
      <c r="B45" s="89" t="s">
        <v>360</v>
      </c>
      <c r="C45" s="90"/>
      <c r="D45" s="88">
        <v>0</v>
      </c>
      <c r="E45" s="91">
        <v>0</v>
      </c>
      <c r="F45" s="88">
        <v>0</v>
      </c>
      <c r="G45" s="91">
        <v>0</v>
      </c>
      <c r="H45" s="91">
        <v>0</v>
      </c>
      <c r="I45" s="91">
        <v>0</v>
      </c>
    </row>
    <row r="46" spans="2:9">
      <c r="B46" s="89" t="s">
        <v>361</v>
      </c>
      <c r="C46" s="90"/>
      <c r="D46" s="88">
        <v>0</v>
      </c>
      <c r="E46" s="91">
        <v>0</v>
      </c>
      <c r="F46" s="88">
        <v>0</v>
      </c>
      <c r="G46" s="91">
        <v>0</v>
      </c>
      <c r="H46" s="91">
        <v>0</v>
      </c>
      <c r="I46" s="91">
        <v>0</v>
      </c>
    </row>
    <row r="47" spans="2:9">
      <c r="B47" s="89" t="s">
        <v>362</v>
      </c>
      <c r="C47" s="90"/>
      <c r="D47" s="88">
        <v>0</v>
      </c>
      <c r="E47" s="91">
        <v>0</v>
      </c>
      <c r="F47" s="88">
        <v>0</v>
      </c>
      <c r="G47" s="91">
        <v>0</v>
      </c>
      <c r="H47" s="91">
        <v>0</v>
      </c>
      <c r="I47" s="91">
        <v>0</v>
      </c>
    </row>
    <row r="48" spans="2:9">
      <c r="B48" s="89" t="s">
        <v>363</v>
      </c>
      <c r="C48" s="90"/>
      <c r="D48" s="88">
        <v>0</v>
      </c>
      <c r="E48" s="91">
        <v>0</v>
      </c>
      <c r="F48" s="88">
        <v>0</v>
      </c>
      <c r="G48" s="91">
        <v>0</v>
      </c>
      <c r="H48" s="91">
        <v>0</v>
      </c>
      <c r="I48" s="91">
        <v>0</v>
      </c>
    </row>
    <row r="49" spans="2:9">
      <c r="B49" s="227" t="s">
        <v>364</v>
      </c>
      <c r="C49" s="228"/>
      <c r="D49" s="88">
        <v>39115851</v>
      </c>
      <c r="E49" s="88">
        <v>1836933.2099999953</v>
      </c>
      <c r="F49" s="88">
        <v>40952784.209999993</v>
      </c>
      <c r="G49" s="88">
        <v>40952784.209999993</v>
      </c>
      <c r="H49" s="88">
        <v>40952784.209999993</v>
      </c>
      <c r="I49" s="88">
        <v>0</v>
      </c>
    </row>
    <row r="50" spans="2:9">
      <c r="B50" s="89" t="s">
        <v>365</v>
      </c>
      <c r="C50" s="90"/>
      <c r="D50" s="88">
        <v>0</v>
      </c>
      <c r="E50" s="91">
        <v>3618573.0300000007</v>
      </c>
      <c r="F50" s="88">
        <v>3618573.0300000007</v>
      </c>
      <c r="G50" s="91">
        <v>3618573.0300000007</v>
      </c>
      <c r="H50" s="91">
        <v>3618573.0300000007</v>
      </c>
      <c r="I50" s="91">
        <v>0</v>
      </c>
    </row>
    <row r="51" spans="2:9">
      <c r="B51" s="89" t="s">
        <v>366</v>
      </c>
      <c r="C51" s="90"/>
      <c r="D51" s="88">
        <v>8350</v>
      </c>
      <c r="E51" s="91">
        <v>433731.92000000004</v>
      </c>
      <c r="F51" s="88">
        <v>442081.92000000004</v>
      </c>
      <c r="G51" s="91">
        <v>442081.92000000004</v>
      </c>
      <c r="H51" s="91">
        <v>442081.92000000004</v>
      </c>
      <c r="I51" s="91">
        <v>0</v>
      </c>
    </row>
    <row r="52" spans="2:9">
      <c r="B52" s="89" t="s">
        <v>367</v>
      </c>
      <c r="C52" s="90"/>
      <c r="D52" s="88">
        <v>0</v>
      </c>
      <c r="E52" s="91">
        <v>104087.59</v>
      </c>
      <c r="F52" s="88">
        <v>104087.59</v>
      </c>
      <c r="G52" s="91">
        <v>104087.59</v>
      </c>
      <c r="H52" s="91">
        <v>104087.59</v>
      </c>
      <c r="I52" s="91">
        <v>0</v>
      </c>
    </row>
    <row r="53" spans="2:9">
      <c r="B53" s="89" t="s">
        <v>368</v>
      </c>
      <c r="C53" s="90"/>
      <c r="D53" s="88">
        <v>9150000</v>
      </c>
      <c r="E53" s="91">
        <v>5846742.6799999997</v>
      </c>
      <c r="F53" s="88">
        <v>14996742.68</v>
      </c>
      <c r="G53" s="91">
        <v>14996742.68</v>
      </c>
      <c r="H53" s="91">
        <v>14996742.68</v>
      </c>
      <c r="I53" s="91">
        <v>0</v>
      </c>
    </row>
    <row r="54" spans="2:9">
      <c r="B54" s="89" t="s">
        <v>369</v>
      </c>
      <c r="C54" s="90"/>
      <c r="D54" s="88">
        <v>0</v>
      </c>
      <c r="E54" s="91">
        <v>49416</v>
      </c>
      <c r="F54" s="88">
        <v>49416</v>
      </c>
      <c r="G54" s="91">
        <v>49416</v>
      </c>
      <c r="H54" s="91">
        <v>49416</v>
      </c>
      <c r="I54" s="91">
        <v>0</v>
      </c>
    </row>
    <row r="55" spans="2:9">
      <c r="B55" s="89" t="s">
        <v>370</v>
      </c>
      <c r="C55" s="90"/>
      <c r="D55" s="88">
        <v>29014101</v>
      </c>
      <c r="E55" s="91">
        <v>-26902048.410000004</v>
      </c>
      <c r="F55" s="88">
        <v>2112052.59</v>
      </c>
      <c r="G55" s="91">
        <v>2112052.59</v>
      </c>
      <c r="H55" s="91">
        <v>2112052.59</v>
      </c>
      <c r="I55" s="91">
        <v>0</v>
      </c>
    </row>
    <row r="56" spans="2:9">
      <c r="B56" s="89" t="s">
        <v>371</v>
      </c>
      <c r="C56" s="90"/>
      <c r="D56" s="88">
        <v>0</v>
      </c>
      <c r="E56" s="91">
        <v>0</v>
      </c>
      <c r="F56" s="88">
        <v>0</v>
      </c>
      <c r="G56" s="91">
        <v>0</v>
      </c>
      <c r="H56" s="91">
        <v>0</v>
      </c>
      <c r="I56" s="91">
        <v>0</v>
      </c>
    </row>
    <row r="57" spans="2:9">
      <c r="B57" s="89" t="s">
        <v>372</v>
      </c>
      <c r="C57" s="90"/>
      <c r="D57" s="88">
        <v>0</v>
      </c>
      <c r="E57" s="91">
        <v>7573787.0999999996</v>
      </c>
      <c r="F57" s="88">
        <v>7573787.0999999996</v>
      </c>
      <c r="G57" s="91">
        <v>7573787.0999999996</v>
      </c>
      <c r="H57" s="91">
        <v>7573787.0999999996</v>
      </c>
      <c r="I57" s="91">
        <v>0</v>
      </c>
    </row>
    <row r="58" spans="2:9">
      <c r="B58" s="89" t="s">
        <v>373</v>
      </c>
      <c r="C58" s="90"/>
      <c r="D58" s="88">
        <v>943400</v>
      </c>
      <c r="E58" s="91">
        <v>11112643.300000001</v>
      </c>
      <c r="F58" s="88">
        <v>12056043.300000001</v>
      </c>
      <c r="G58" s="91">
        <v>12056043.300000001</v>
      </c>
      <c r="H58" s="91">
        <v>12056043.300000001</v>
      </c>
      <c r="I58" s="91">
        <v>0</v>
      </c>
    </row>
    <row r="59" spans="2:9">
      <c r="B59" s="86" t="s">
        <v>374</v>
      </c>
      <c r="C59" s="87"/>
      <c r="D59" s="88">
        <v>104367799</v>
      </c>
      <c r="E59" s="88">
        <v>299466139.40999991</v>
      </c>
      <c r="F59" s="88">
        <v>403833938.40999991</v>
      </c>
      <c r="G59" s="88">
        <v>170407734.86999997</v>
      </c>
      <c r="H59" s="88">
        <v>170407734.86999997</v>
      </c>
      <c r="I59" s="91">
        <v>233426203.53999993</v>
      </c>
    </row>
    <row r="60" spans="2:9">
      <c r="B60" s="89" t="s">
        <v>375</v>
      </c>
      <c r="C60" s="90"/>
      <c r="D60" s="88">
        <v>104367799</v>
      </c>
      <c r="E60" s="91">
        <v>299466139.40999991</v>
      </c>
      <c r="F60" s="88">
        <v>403833938.40999991</v>
      </c>
      <c r="G60" s="91">
        <v>170407734.86999997</v>
      </c>
      <c r="H60" s="91">
        <v>170407734.86999997</v>
      </c>
      <c r="I60" s="91">
        <v>233426203.54000002</v>
      </c>
    </row>
    <row r="61" spans="2:9">
      <c r="B61" s="89" t="s">
        <v>376</v>
      </c>
      <c r="C61" s="90"/>
      <c r="D61" s="88">
        <v>0</v>
      </c>
      <c r="E61" s="91">
        <v>0</v>
      </c>
      <c r="F61" s="88">
        <v>0</v>
      </c>
      <c r="G61" s="91">
        <v>0</v>
      </c>
      <c r="H61" s="91">
        <v>0</v>
      </c>
      <c r="I61" s="91">
        <v>0</v>
      </c>
    </row>
    <row r="62" spans="2:9">
      <c r="B62" s="89" t="s">
        <v>377</v>
      </c>
      <c r="C62" s="90"/>
      <c r="D62" s="88">
        <v>0</v>
      </c>
      <c r="E62" s="91">
        <v>0</v>
      </c>
      <c r="F62" s="88">
        <v>0</v>
      </c>
      <c r="G62" s="91">
        <v>0</v>
      </c>
      <c r="H62" s="91">
        <v>0</v>
      </c>
      <c r="I62" s="91">
        <v>0</v>
      </c>
    </row>
    <row r="63" spans="2:9">
      <c r="B63" s="227" t="s">
        <v>378</v>
      </c>
      <c r="C63" s="228"/>
      <c r="D63" s="88">
        <v>0</v>
      </c>
      <c r="E63" s="88">
        <v>535265</v>
      </c>
      <c r="F63" s="88">
        <v>535265</v>
      </c>
      <c r="G63" s="88">
        <v>50000</v>
      </c>
      <c r="H63" s="88">
        <v>50000</v>
      </c>
      <c r="I63" s="91">
        <v>485265</v>
      </c>
    </row>
    <row r="64" spans="2:9">
      <c r="B64" s="89" t="s">
        <v>379</v>
      </c>
      <c r="C64" s="90"/>
      <c r="D64" s="88">
        <v>0</v>
      </c>
      <c r="E64" s="91">
        <v>0</v>
      </c>
      <c r="F64" s="88">
        <v>0</v>
      </c>
      <c r="G64" s="91">
        <v>0</v>
      </c>
      <c r="H64" s="91">
        <v>0</v>
      </c>
      <c r="I64" s="91">
        <v>0</v>
      </c>
    </row>
    <row r="65" spans="2:9">
      <c r="B65" s="89" t="s">
        <v>380</v>
      </c>
      <c r="C65" s="90"/>
      <c r="D65" s="88">
        <v>0</v>
      </c>
      <c r="E65" s="91">
        <v>0</v>
      </c>
      <c r="F65" s="88">
        <v>0</v>
      </c>
      <c r="G65" s="91">
        <v>0</v>
      </c>
      <c r="H65" s="91">
        <v>0</v>
      </c>
      <c r="I65" s="91">
        <v>0</v>
      </c>
    </row>
    <row r="66" spans="2:9">
      <c r="B66" s="89" t="s">
        <v>381</v>
      </c>
      <c r="C66" s="90"/>
      <c r="D66" s="88">
        <v>0</v>
      </c>
      <c r="E66" s="91">
        <v>0</v>
      </c>
      <c r="F66" s="88">
        <v>0</v>
      </c>
      <c r="G66" s="91">
        <v>0</v>
      </c>
      <c r="H66" s="91">
        <v>0</v>
      </c>
      <c r="I66" s="91">
        <v>0</v>
      </c>
    </row>
    <row r="67" spans="2:9">
      <c r="B67" s="89" t="s">
        <v>382</v>
      </c>
      <c r="C67" s="90"/>
      <c r="D67" s="88">
        <v>0</v>
      </c>
      <c r="E67" s="91">
        <v>0</v>
      </c>
      <c r="F67" s="88">
        <v>0</v>
      </c>
      <c r="G67" s="91">
        <v>0</v>
      </c>
      <c r="H67" s="91">
        <v>0</v>
      </c>
      <c r="I67" s="91">
        <v>0</v>
      </c>
    </row>
    <row r="68" spans="2:9">
      <c r="B68" s="89" t="s">
        <v>383</v>
      </c>
      <c r="C68" s="90"/>
      <c r="D68" s="88">
        <v>0</v>
      </c>
      <c r="E68" s="91">
        <v>535265</v>
      </c>
      <c r="F68" s="88">
        <v>535265</v>
      </c>
      <c r="G68" s="91">
        <v>50000</v>
      </c>
      <c r="H68" s="91">
        <v>50000</v>
      </c>
      <c r="I68" s="91">
        <v>485265</v>
      </c>
    </row>
    <row r="69" spans="2:9">
      <c r="B69" s="89" t="s">
        <v>384</v>
      </c>
      <c r="C69" s="90"/>
      <c r="D69" s="88">
        <v>0</v>
      </c>
      <c r="E69" s="91">
        <v>0</v>
      </c>
      <c r="F69" s="88">
        <v>0</v>
      </c>
      <c r="G69" s="91">
        <v>0</v>
      </c>
      <c r="H69" s="91">
        <v>0</v>
      </c>
      <c r="I69" s="91">
        <v>0</v>
      </c>
    </row>
    <row r="70" spans="2:9">
      <c r="B70" s="89" t="s">
        <v>385</v>
      </c>
      <c r="C70" s="90"/>
      <c r="D70" s="88">
        <v>0</v>
      </c>
      <c r="E70" s="91">
        <v>0</v>
      </c>
      <c r="F70" s="88">
        <v>0</v>
      </c>
      <c r="G70" s="91">
        <v>0</v>
      </c>
      <c r="H70" s="91">
        <v>0</v>
      </c>
      <c r="I70" s="91">
        <v>0</v>
      </c>
    </row>
    <row r="71" spans="2:9">
      <c r="B71" s="89" t="s">
        <v>386</v>
      </c>
      <c r="C71" s="90"/>
      <c r="D71" s="88"/>
      <c r="E71" s="91"/>
      <c r="F71" s="88">
        <v>0</v>
      </c>
      <c r="G71" s="91"/>
      <c r="H71" s="91"/>
      <c r="I71" s="91">
        <v>0</v>
      </c>
    </row>
    <row r="72" spans="2:9">
      <c r="B72" s="86" t="s">
        <v>387</v>
      </c>
      <c r="C72" s="87"/>
      <c r="D72" s="88">
        <v>0</v>
      </c>
      <c r="E72" s="88">
        <v>0</v>
      </c>
      <c r="F72" s="88">
        <v>0</v>
      </c>
      <c r="G72" s="88">
        <v>0</v>
      </c>
      <c r="H72" s="88">
        <v>0</v>
      </c>
      <c r="I72" s="91">
        <v>0</v>
      </c>
    </row>
    <row r="73" spans="2:9">
      <c r="B73" s="89" t="s">
        <v>388</v>
      </c>
      <c r="C73" s="90"/>
      <c r="D73" s="88">
        <v>0</v>
      </c>
      <c r="E73" s="91">
        <v>0</v>
      </c>
      <c r="F73" s="88">
        <v>0</v>
      </c>
      <c r="G73" s="91">
        <v>0</v>
      </c>
      <c r="H73" s="91">
        <v>0</v>
      </c>
      <c r="I73" s="91">
        <v>0</v>
      </c>
    </row>
    <row r="74" spans="2:9">
      <c r="B74" s="89" t="s">
        <v>389</v>
      </c>
      <c r="C74" s="90"/>
      <c r="D74" s="88">
        <v>0</v>
      </c>
      <c r="E74" s="91">
        <v>0</v>
      </c>
      <c r="F74" s="88">
        <v>0</v>
      </c>
      <c r="G74" s="91">
        <v>0</v>
      </c>
      <c r="H74" s="91">
        <v>0</v>
      </c>
      <c r="I74" s="91">
        <v>0</v>
      </c>
    </row>
    <row r="75" spans="2:9">
      <c r="B75" s="89" t="s">
        <v>390</v>
      </c>
      <c r="C75" s="90"/>
      <c r="D75" s="88">
        <v>0</v>
      </c>
      <c r="E75" s="91">
        <v>0</v>
      </c>
      <c r="F75" s="88">
        <v>0</v>
      </c>
      <c r="G75" s="91">
        <v>0</v>
      </c>
      <c r="H75" s="91">
        <v>0</v>
      </c>
      <c r="I75" s="91">
        <v>0</v>
      </c>
    </row>
    <row r="76" spans="2:9">
      <c r="B76" s="86" t="s">
        <v>391</v>
      </c>
      <c r="C76" s="87"/>
      <c r="D76" s="88">
        <v>0</v>
      </c>
      <c r="E76" s="88">
        <v>25515602.68999999</v>
      </c>
      <c r="F76" s="88">
        <v>25515602.68999999</v>
      </c>
      <c r="G76" s="88">
        <v>25515602.68999999</v>
      </c>
      <c r="H76" s="88">
        <v>25515602.68999999</v>
      </c>
      <c r="I76" s="91">
        <v>0</v>
      </c>
    </row>
    <row r="77" spans="2:9">
      <c r="B77" s="89" t="s">
        <v>392</v>
      </c>
      <c r="C77" s="90"/>
      <c r="D77" s="88">
        <v>0</v>
      </c>
      <c r="E77" s="91">
        <v>168018.42</v>
      </c>
      <c r="F77" s="88">
        <v>168018.42</v>
      </c>
      <c r="G77" s="91">
        <v>168018.42</v>
      </c>
      <c r="H77" s="91">
        <v>168018.42</v>
      </c>
      <c r="I77" s="91">
        <v>0</v>
      </c>
    </row>
    <row r="78" spans="2:9">
      <c r="B78" s="89" t="s">
        <v>393</v>
      </c>
      <c r="C78" s="90"/>
      <c r="D78" s="88">
        <v>0</v>
      </c>
      <c r="E78" s="91">
        <v>0</v>
      </c>
      <c r="F78" s="88">
        <v>0</v>
      </c>
      <c r="G78" s="91">
        <v>0</v>
      </c>
      <c r="H78" s="91">
        <v>0</v>
      </c>
      <c r="I78" s="91">
        <v>0</v>
      </c>
    </row>
    <row r="79" spans="2:9">
      <c r="B79" s="89" t="s">
        <v>394</v>
      </c>
      <c r="C79" s="90"/>
      <c r="D79" s="88">
        <v>0</v>
      </c>
      <c r="E79" s="91">
        <v>0</v>
      </c>
      <c r="F79" s="88">
        <v>0</v>
      </c>
      <c r="G79" s="91">
        <v>0</v>
      </c>
      <c r="H79" s="91">
        <v>0</v>
      </c>
      <c r="I79" s="91">
        <v>0</v>
      </c>
    </row>
    <row r="80" spans="2:9">
      <c r="B80" s="89" t="s">
        <v>395</v>
      </c>
      <c r="C80" s="90"/>
      <c r="D80" s="88">
        <v>0</v>
      </c>
      <c r="E80" s="91">
        <v>0</v>
      </c>
      <c r="F80" s="88">
        <v>0</v>
      </c>
      <c r="G80" s="91">
        <v>0</v>
      </c>
      <c r="H80" s="91">
        <v>0</v>
      </c>
      <c r="I80" s="91">
        <v>0</v>
      </c>
    </row>
    <row r="81" spans="2:9">
      <c r="B81" s="89" t="s">
        <v>396</v>
      </c>
      <c r="C81" s="90"/>
      <c r="D81" s="88">
        <v>0</v>
      </c>
      <c r="E81" s="91">
        <v>629950.15</v>
      </c>
      <c r="F81" s="88">
        <v>629950.15</v>
      </c>
      <c r="G81" s="91">
        <v>629950.15</v>
      </c>
      <c r="H81" s="91">
        <v>629950.15</v>
      </c>
      <c r="I81" s="91">
        <v>0</v>
      </c>
    </row>
    <row r="82" spans="2:9">
      <c r="B82" s="89" t="s">
        <v>397</v>
      </c>
      <c r="C82" s="90"/>
      <c r="D82" s="88">
        <v>0</v>
      </c>
      <c r="E82" s="91">
        <v>0</v>
      </c>
      <c r="F82" s="88">
        <v>0</v>
      </c>
      <c r="G82" s="91">
        <v>0</v>
      </c>
      <c r="H82" s="91">
        <v>0</v>
      </c>
      <c r="I82" s="91">
        <v>0</v>
      </c>
    </row>
    <row r="83" spans="2:9">
      <c r="B83" s="89" t="s">
        <v>398</v>
      </c>
      <c r="C83" s="90"/>
      <c r="D83" s="88">
        <v>0</v>
      </c>
      <c r="E83" s="91">
        <v>24717634.11999999</v>
      </c>
      <c r="F83" s="88">
        <v>24717634.11999999</v>
      </c>
      <c r="G83" s="91">
        <v>24717634.11999999</v>
      </c>
      <c r="H83" s="91">
        <v>24717634.11999999</v>
      </c>
      <c r="I83" s="91">
        <v>0</v>
      </c>
    </row>
    <row r="84" spans="2:9">
      <c r="B84" s="92"/>
      <c r="C84" s="93"/>
      <c r="D84" s="94"/>
      <c r="E84" s="95"/>
      <c r="F84" s="95"/>
      <c r="G84" s="95"/>
      <c r="H84" s="95"/>
      <c r="I84" s="95"/>
    </row>
    <row r="85" spans="2:9">
      <c r="B85" s="96" t="s">
        <v>399</v>
      </c>
      <c r="C85" s="97"/>
      <c r="D85" s="98">
        <v>139887108</v>
      </c>
      <c r="E85" s="98">
        <v>84378770.49999997</v>
      </c>
      <c r="F85" s="98">
        <v>224265878.5</v>
      </c>
      <c r="G85" s="98">
        <v>194927782.66999999</v>
      </c>
      <c r="H85" s="98">
        <v>194927782.66999999</v>
      </c>
      <c r="I85" s="98">
        <v>29338095.829999998</v>
      </c>
    </row>
    <row r="86" spans="2:9">
      <c r="B86" s="86" t="s">
        <v>326</v>
      </c>
      <c r="C86" s="87"/>
      <c r="D86" s="88">
        <v>0</v>
      </c>
      <c r="E86" s="88">
        <v>0</v>
      </c>
      <c r="F86" s="88">
        <v>0</v>
      </c>
      <c r="G86" s="88">
        <v>0</v>
      </c>
      <c r="H86" s="88">
        <v>0</v>
      </c>
      <c r="I86" s="91">
        <v>0</v>
      </c>
    </row>
    <row r="87" spans="2:9">
      <c r="B87" s="89" t="s">
        <v>327</v>
      </c>
      <c r="C87" s="90"/>
      <c r="D87" s="88">
        <v>0</v>
      </c>
      <c r="E87" s="91">
        <v>0</v>
      </c>
      <c r="F87" s="88">
        <v>0</v>
      </c>
      <c r="G87" s="91">
        <v>0</v>
      </c>
      <c r="H87" s="91">
        <v>0</v>
      </c>
      <c r="I87" s="91">
        <v>0</v>
      </c>
    </row>
    <row r="88" spans="2:9">
      <c r="B88" s="89" t="s">
        <v>328</v>
      </c>
      <c r="C88" s="90"/>
      <c r="D88" s="88">
        <v>0</v>
      </c>
      <c r="E88" s="91">
        <v>0</v>
      </c>
      <c r="F88" s="88">
        <v>0</v>
      </c>
      <c r="G88" s="91">
        <v>0</v>
      </c>
      <c r="H88" s="91">
        <v>0</v>
      </c>
      <c r="I88" s="91">
        <v>0</v>
      </c>
    </row>
    <row r="89" spans="2:9">
      <c r="B89" s="89" t="s">
        <v>329</v>
      </c>
      <c r="C89" s="90"/>
      <c r="D89" s="88">
        <v>0</v>
      </c>
      <c r="E89" s="91">
        <v>0</v>
      </c>
      <c r="F89" s="88">
        <v>0</v>
      </c>
      <c r="G89" s="91">
        <v>0</v>
      </c>
      <c r="H89" s="91">
        <v>0</v>
      </c>
      <c r="I89" s="91">
        <v>0</v>
      </c>
    </row>
    <row r="90" spans="2:9">
      <c r="B90" s="89" t="s">
        <v>330</v>
      </c>
      <c r="C90" s="90"/>
      <c r="D90" s="88">
        <v>0</v>
      </c>
      <c r="E90" s="91">
        <v>0</v>
      </c>
      <c r="F90" s="88">
        <v>0</v>
      </c>
      <c r="G90" s="91">
        <v>0</v>
      </c>
      <c r="H90" s="91">
        <v>0</v>
      </c>
      <c r="I90" s="91">
        <v>0</v>
      </c>
    </row>
    <row r="91" spans="2:9">
      <c r="B91" s="89" t="s">
        <v>331</v>
      </c>
      <c r="C91" s="90"/>
      <c r="D91" s="88">
        <v>0</v>
      </c>
      <c r="E91" s="91">
        <v>0</v>
      </c>
      <c r="F91" s="88">
        <v>0</v>
      </c>
      <c r="G91" s="91">
        <v>0</v>
      </c>
      <c r="H91" s="91">
        <v>0</v>
      </c>
      <c r="I91" s="91">
        <v>0</v>
      </c>
    </row>
    <row r="92" spans="2:9">
      <c r="B92" s="89" t="s">
        <v>332</v>
      </c>
      <c r="C92" s="90"/>
      <c r="D92" s="88">
        <v>0</v>
      </c>
      <c r="E92" s="91">
        <v>0</v>
      </c>
      <c r="F92" s="88">
        <v>0</v>
      </c>
      <c r="G92" s="91">
        <v>0</v>
      </c>
      <c r="H92" s="91">
        <v>0</v>
      </c>
      <c r="I92" s="91">
        <v>0</v>
      </c>
    </row>
    <row r="93" spans="2:9">
      <c r="B93" s="89" t="s">
        <v>333</v>
      </c>
      <c r="C93" s="90"/>
      <c r="D93" s="88">
        <v>0</v>
      </c>
      <c r="E93" s="91">
        <v>0</v>
      </c>
      <c r="F93" s="88">
        <v>0</v>
      </c>
      <c r="G93" s="91">
        <v>0</v>
      </c>
      <c r="H93" s="91">
        <v>0</v>
      </c>
      <c r="I93" s="91">
        <v>0</v>
      </c>
    </row>
    <row r="94" spans="2:9">
      <c r="B94" s="86" t="s">
        <v>334</v>
      </c>
      <c r="C94" s="87"/>
      <c r="D94" s="88">
        <v>18562969</v>
      </c>
      <c r="E94" s="88">
        <v>7189122.71</v>
      </c>
      <c r="F94" s="88">
        <v>25752091.710000001</v>
      </c>
      <c r="G94" s="88">
        <v>25752091.710000001</v>
      </c>
      <c r="H94" s="88">
        <v>25752091.710000001</v>
      </c>
      <c r="I94" s="91">
        <v>0</v>
      </c>
    </row>
    <row r="95" spans="2:9">
      <c r="B95" s="89" t="s">
        <v>335</v>
      </c>
      <c r="C95" s="90"/>
      <c r="D95" s="88">
        <v>0</v>
      </c>
      <c r="E95" s="91">
        <v>30879.200000000001</v>
      </c>
      <c r="F95" s="88">
        <v>30879.200000000001</v>
      </c>
      <c r="G95" s="91">
        <v>30879.200000000001</v>
      </c>
      <c r="H95" s="91">
        <v>30879.200000000001</v>
      </c>
      <c r="I95" s="91">
        <v>0</v>
      </c>
    </row>
    <row r="96" spans="2:9">
      <c r="B96" s="89" t="s">
        <v>336</v>
      </c>
      <c r="C96" s="90"/>
      <c r="D96" s="88">
        <v>0</v>
      </c>
      <c r="E96" s="91">
        <v>0</v>
      </c>
      <c r="F96" s="88">
        <v>0</v>
      </c>
      <c r="G96" s="91">
        <v>0</v>
      </c>
      <c r="H96" s="91">
        <v>0</v>
      </c>
      <c r="I96" s="91">
        <v>0</v>
      </c>
    </row>
    <row r="97" spans="2:9">
      <c r="B97" s="89" t="s">
        <v>337</v>
      </c>
      <c r="C97" s="90"/>
      <c r="D97" s="88">
        <v>0</v>
      </c>
      <c r="E97" s="91">
        <v>0</v>
      </c>
      <c r="F97" s="88">
        <v>0</v>
      </c>
      <c r="G97" s="91">
        <v>0</v>
      </c>
      <c r="H97" s="91">
        <v>0</v>
      </c>
      <c r="I97" s="91">
        <v>0</v>
      </c>
    </row>
    <row r="98" spans="2:9">
      <c r="B98" s="89" t="s">
        <v>338</v>
      </c>
      <c r="C98" s="90"/>
      <c r="D98" s="88">
        <v>0</v>
      </c>
      <c r="E98" s="91">
        <v>2961691.6100000003</v>
      </c>
      <c r="F98" s="88">
        <v>2961691.6100000003</v>
      </c>
      <c r="G98" s="91">
        <v>2961691.6100000003</v>
      </c>
      <c r="H98" s="91">
        <v>2961691.6100000003</v>
      </c>
      <c r="I98" s="91">
        <v>0</v>
      </c>
    </row>
    <row r="99" spans="2:9">
      <c r="B99" s="89" t="s">
        <v>339</v>
      </c>
      <c r="C99" s="90"/>
      <c r="D99" s="88">
        <v>0</v>
      </c>
      <c r="E99" s="91">
        <v>396058.51</v>
      </c>
      <c r="F99" s="88">
        <v>396058.51</v>
      </c>
      <c r="G99" s="91">
        <v>396058.51</v>
      </c>
      <c r="H99" s="91">
        <v>396058.51</v>
      </c>
      <c r="I99" s="91">
        <v>0</v>
      </c>
    </row>
    <row r="100" spans="2:9">
      <c r="B100" s="89" t="s">
        <v>340</v>
      </c>
      <c r="C100" s="90"/>
      <c r="D100" s="88">
        <v>18562969</v>
      </c>
      <c r="E100" s="91">
        <v>3367832.4200000004</v>
      </c>
      <c r="F100" s="88">
        <v>21930801.420000002</v>
      </c>
      <c r="G100" s="91">
        <v>21930801.420000002</v>
      </c>
      <c r="H100" s="91">
        <v>21930801.420000002</v>
      </c>
      <c r="I100" s="91">
        <v>0</v>
      </c>
    </row>
    <row r="101" spans="2:9">
      <c r="B101" s="89" t="s">
        <v>341</v>
      </c>
      <c r="C101" s="90"/>
      <c r="D101" s="88">
        <v>0</v>
      </c>
      <c r="E101" s="91">
        <v>216248.81</v>
      </c>
      <c r="F101" s="88">
        <v>216248.81</v>
      </c>
      <c r="G101" s="91">
        <v>216248.81</v>
      </c>
      <c r="H101" s="91">
        <v>216248.81</v>
      </c>
      <c r="I101" s="91">
        <v>0</v>
      </c>
    </row>
    <row r="102" spans="2:9">
      <c r="B102" s="89" t="s">
        <v>342</v>
      </c>
      <c r="C102" s="90"/>
      <c r="D102" s="88">
        <v>0</v>
      </c>
      <c r="E102" s="91">
        <v>0</v>
      </c>
      <c r="F102" s="88">
        <v>0</v>
      </c>
      <c r="G102" s="91">
        <v>0</v>
      </c>
      <c r="H102" s="91">
        <v>0</v>
      </c>
      <c r="I102" s="91">
        <v>0</v>
      </c>
    </row>
    <row r="103" spans="2:9">
      <c r="B103" s="89" t="s">
        <v>343</v>
      </c>
      <c r="C103" s="90"/>
      <c r="D103" s="88">
        <v>0</v>
      </c>
      <c r="E103" s="91">
        <v>216412.16</v>
      </c>
      <c r="F103" s="88">
        <v>216412.16</v>
      </c>
      <c r="G103" s="91">
        <v>216412.16</v>
      </c>
      <c r="H103" s="91">
        <v>216412.16</v>
      </c>
      <c r="I103" s="91">
        <v>0</v>
      </c>
    </row>
    <row r="104" spans="2:9">
      <c r="B104" s="86" t="s">
        <v>344</v>
      </c>
      <c r="C104" s="87"/>
      <c r="D104" s="88">
        <v>34943947</v>
      </c>
      <c r="E104" s="88">
        <v>1592422.9499999988</v>
      </c>
      <c r="F104" s="88">
        <v>36536369.950000003</v>
      </c>
      <c r="G104" s="88">
        <v>36098350.310000002</v>
      </c>
      <c r="H104" s="88">
        <v>36098350.310000002</v>
      </c>
      <c r="I104" s="91">
        <v>438019.6400000006</v>
      </c>
    </row>
    <row r="105" spans="2:9">
      <c r="B105" s="89" t="s">
        <v>345</v>
      </c>
      <c r="C105" s="90"/>
      <c r="D105" s="88">
        <v>23582754</v>
      </c>
      <c r="E105" s="91">
        <v>-9083613.8900000006</v>
      </c>
      <c r="F105" s="91">
        <v>14499140.109999999</v>
      </c>
      <c r="G105" s="91">
        <v>14499140.109999999</v>
      </c>
      <c r="H105" s="91">
        <v>14499140.109999999</v>
      </c>
      <c r="I105" s="91">
        <v>0</v>
      </c>
    </row>
    <row r="106" spans="2:9">
      <c r="B106" s="89" t="s">
        <v>346</v>
      </c>
      <c r="C106" s="90"/>
      <c r="D106" s="88">
        <v>4581000</v>
      </c>
      <c r="E106" s="91">
        <v>-81000</v>
      </c>
      <c r="F106" s="91">
        <v>4500000</v>
      </c>
      <c r="G106" s="91">
        <v>4500000</v>
      </c>
      <c r="H106" s="91">
        <v>4500000</v>
      </c>
      <c r="I106" s="91">
        <v>0</v>
      </c>
    </row>
    <row r="107" spans="2:9">
      <c r="B107" s="89" t="s">
        <v>347</v>
      </c>
      <c r="C107" s="90"/>
      <c r="D107" s="88">
        <v>0</v>
      </c>
      <c r="E107" s="91">
        <v>5068998.03</v>
      </c>
      <c r="F107" s="91">
        <v>5068998.03</v>
      </c>
      <c r="G107" s="91">
        <v>4718998.03</v>
      </c>
      <c r="H107" s="91">
        <v>4718998.03</v>
      </c>
      <c r="I107" s="91">
        <v>350000</v>
      </c>
    </row>
    <row r="108" spans="2:9">
      <c r="B108" s="89" t="s">
        <v>348</v>
      </c>
      <c r="C108" s="90"/>
      <c r="D108" s="88">
        <v>0</v>
      </c>
      <c r="E108" s="91">
        <v>300814.18</v>
      </c>
      <c r="F108" s="91">
        <v>300814.18</v>
      </c>
      <c r="G108" s="91">
        <v>291222.63</v>
      </c>
      <c r="H108" s="91">
        <v>291222.63</v>
      </c>
      <c r="I108" s="91">
        <v>9591.5500000000011</v>
      </c>
    </row>
    <row r="109" spans="2:9">
      <c r="B109" s="89" t="s">
        <v>349</v>
      </c>
      <c r="C109" s="90"/>
      <c r="D109" s="88">
        <v>6780193</v>
      </c>
      <c r="E109" s="91">
        <v>5387224.629999999</v>
      </c>
      <c r="F109" s="91">
        <v>12167417.630000003</v>
      </c>
      <c r="G109" s="91">
        <v>12088989.540000003</v>
      </c>
      <c r="H109" s="91">
        <v>12088989.540000003</v>
      </c>
      <c r="I109" s="91">
        <v>78428.089999999851</v>
      </c>
    </row>
    <row r="110" spans="2:9">
      <c r="B110" s="89" t="s">
        <v>350</v>
      </c>
      <c r="C110" s="90"/>
      <c r="D110" s="88">
        <v>0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</row>
    <row r="111" spans="2:9">
      <c r="B111" s="89" t="s">
        <v>351</v>
      </c>
      <c r="C111" s="90"/>
      <c r="D111" s="88">
        <v>0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</row>
    <row r="112" spans="2:9">
      <c r="B112" s="89" t="s">
        <v>352</v>
      </c>
      <c r="C112" s="90"/>
      <c r="D112" s="88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</row>
    <row r="113" spans="2:9">
      <c r="B113" s="89" t="s">
        <v>353</v>
      </c>
      <c r="C113" s="90"/>
      <c r="D113" s="88">
        <v>0</v>
      </c>
      <c r="E113" s="91">
        <v>0</v>
      </c>
      <c r="F113" s="91">
        <v>0</v>
      </c>
      <c r="G113" s="91">
        <v>0</v>
      </c>
      <c r="H113" s="91">
        <v>0</v>
      </c>
      <c r="I113" s="91">
        <v>0</v>
      </c>
    </row>
    <row r="114" spans="2:9" ht="25.5" customHeight="1">
      <c r="B114" s="227" t="s">
        <v>354</v>
      </c>
      <c r="C114" s="228"/>
      <c r="D114" s="88">
        <v>2500000</v>
      </c>
      <c r="E114" s="88">
        <v>-1015236.8300000001</v>
      </c>
      <c r="F114" s="88">
        <v>1484763.17</v>
      </c>
      <c r="G114" s="88">
        <v>1484763.17</v>
      </c>
      <c r="H114" s="88">
        <v>1484763.17</v>
      </c>
      <c r="I114" s="91">
        <v>0</v>
      </c>
    </row>
    <row r="115" spans="2:9">
      <c r="B115" s="89" t="s">
        <v>355</v>
      </c>
      <c r="C115" s="90"/>
      <c r="D115" s="88">
        <v>0</v>
      </c>
      <c r="E115" s="91">
        <v>0</v>
      </c>
      <c r="F115" s="91">
        <v>0</v>
      </c>
      <c r="G115" s="91">
        <v>0</v>
      </c>
      <c r="H115" s="91">
        <v>0</v>
      </c>
      <c r="I115" s="91">
        <v>0</v>
      </c>
    </row>
    <row r="116" spans="2:9">
      <c r="B116" s="89" t="s">
        <v>356</v>
      </c>
      <c r="C116" s="90"/>
      <c r="D116" s="88">
        <v>0</v>
      </c>
      <c r="E116" s="91">
        <v>0</v>
      </c>
      <c r="F116" s="91">
        <v>0</v>
      </c>
      <c r="G116" s="91">
        <v>0</v>
      </c>
      <c r="H116" s="91">
        <v>0</v>
      </c>
      <c r="I116" s="91">
        <v>0</v>
      </c>
    </row>
    <row r="117" spans="2:9">
      <c r="B117" s="89" t="s">
        <v>357</v>
      </c>
      <c r="C117" s="90"/>
      <c r="D117" s="88">
        <v>2500000</v>
      </c>
      <c r="E117" s="91">
        <v>-1015236.8300000001</v>
      </c>
      <c r="F117" s="91">
        <v>1484763.17</v>
      </c>
      <c r="G117" s="91">
        <v>1484763.17</v>
      </c>
      <c r="H117" s="91">
        <v>1484763.17</v>
      </c>
      <c r="I117" s="91">
        <v>0</v>
      </c>
    </row>
    <row r="118" spans="2:9">
      <c r="B118" s="89" t="s">
        <v>358</v>
      </c>
      <c r="C118" s="90"/>
      <c r="D118" s="88">
        <v>0</v>
      </c>
      <c r="E118" s="91">
        <v>0</v>
      </c>
      <c r="F118" s="91">
        <v>0</v>
      </c>
      <c r="G118" s="91">
        <v>0</v>
      </c>
      <c r="H118" s="91">
        <v>0</v>
      </c>
      <c r="I118" s="91">
        <v>0</v>
      </c>
    </row>
    <row r="119" spans="2:9">
      <c r="B119" s="89" t="s">
        <v>359</v>
      </c>
      <c r="C119" s="90"/>
      <c r="D119" s="88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</row>
    <row r="120" spans="2:9">
      <c r="B120" s="89" t="s">
        <v>360</v>
      </c>
      <c r="C120" s="90"/>
      <c r="D120" s="88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</row>
    <row r="121" spans="2:9">
      <c r="B121" s="89" t="s">
        <v>361</v>
      </c>
      <c r="C121" s="90"/>
      <c r="D121" s="88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</row>
    <row r="122" spans="2:9">
      <c r="B122" s="89" t="s">
        <v>362</v>
      </c>
      <c r="C122" s="90"/>
      <c r="D122" s="88">
        <v>0</v>
      </c>
      <c r="E122" s="91">
        <v>0</v>
      </c>
      <c r="F122" s="91">
        <v>0</v>
      </c>
      <c r="G122" s="91">
        <v>0</v>
      </c>
      <c r="H122" s="91">
        <v>0</v>
      </c>
      <c r="I122" s="91">
        <v>0</v>
      </c>
    </row>
    <row r="123" spans="2:9">
      <c r="B123" s="89" t="s">
        <v>363</v>
      </c>
      <c r="C123" s="90"/>
      <c r="D123" s="88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</row>
    <row r="124" spans="2:9">
      <c r="B124" s="86" t="s">
        <v>364</v>
      </c>
      <c r="C124" s="87"/>
      <c r="D124" s="88">
        <v>7800000</v>
      </c>
      <c r="E124" s="88">
        <v>1555296.29</v>
      </c>
      <c r="F124" s="88">
        <v>9355296.2899999991</v>
      </c>
      <c r="G124" s="88">
        <v>9355296.2899999991</v>
      </c>
      <c r="H124" s="88">
        <v>9355296.2899999991</v>
      </c>
      <c r="I124" s="91">
        <v>0</v>
      </c>
    </row>
    <row r="125" spans="2:9">
      <c r="B125" s="89" t="s">
        <v>365</v>
      </c>
      <c r="C125" s="90"/>
      <c r="D125" s="88">
        <v>0</v>
      </c>
      <c r="E125" s="91">
        <v>0</v>
      </c>
      <c r="F125" s="91">
        <v>0</v>
      </c>
      <c r="G125" s="91">
        <v>0</v>
      </c>
      <c r="H125" s="91">
        <v>0</v>
      </c>
      <c r="I125" s="91">
        <v>0</v>
      </c>
    </row>
    <row r="126" spans="2:9">
      <c r="B126" s="89" t="s">
        <v>366</v>
      </c>
      <c r="C126" s="90"/>
      <c r="D126" s="88">
        <v>0</v>
      </c>
      <c r="E126" s="91">
        <v>0</v>
      </c>
      <c r="F126" s="91">
        <v>0</v>
      </c>
      <c r="G126" s="91">
        <v>0</v>
      </c>
      <c r="H126" s="91">
        <v>0</v>
      </c>
      <c r="I126" s="91">
        <v>0</v>
      </c>
    </row>
    <row r="127" spans="2:9">
      <c r="B127" s="89" t="s">
        <v>367</v>
      </c>
      <c r="C127" s="90"/>
      <c r="D127" s="88">
        <v>0</v>
      </c>
      <c r="E127" s="91">
        <v>0</v>
      </c>
      <c r="F127" s="91">
        <v>0</v>
      </c>
      <c r="G127" s="91">
        <v>0</v>
      </c>
      <c r="H127" s="91">
        <v>0</v>
      </c>
      <c r="I127" s="91">
        <v>0</v>
      </c>
    </row>
    <row r="128" spans="2:9">
      <c r="B128" s="89" t="s">
        <v>368</v>
      </c>
      <c r="C128" s="90"/>
      <c r="D128" s="88">
        <v>6100000</v>
      </c>
      <c r="E128" s="91">
        <v>-1750000</v>
      </c>
      <c r="F128" s="91">
        <v>4350000</v>
      </c>
      <c r="G128" s="91">
        <v>4350000</v>
      </c>
      <c r="H128" s="91">
        <v>4350000</v>
      </c>
      <c r="I128" s="91">
        <v>0</v>
      </c>
    </row>
    <row r="129" spans="2:9">
      <c r="B129" s="89" t="s">
        <v>369</v>
      </c>
      <c r="C129" s="90"/>
      <c r="D129" s="88">
        <v>1700000</v>
      </c>
      <c r="E129" s="91">
        <v>-1700000</v>
      </c>
      <c r="F129" s="91">
        <v>0</v>
      </c>
      <c r="G129" s="91">
        <v>0</v>
      </c>
      <c r="H129" s="91">
        <v>0</v>
      </c>
      <c r="I129" s="91">
        <v>0</v>
      </c>
    </row>
    <row r="130" spans="2:9">
      <c r="B130" s="89" t="s">
        <v>370</v>
      </c>
      <c r="C130" s="90"/>
      <c r="D130" s="88">
        <v>0</v>
      </c>
      <c r="E130" s="91"/>
      <c r="F130" s="91">
        <v>0</v>
      </c>
      <c r="G130" s="91">
        <v>0</v>
      </c>
      <c r="H130" s="91">
        <v>0</v>
      </c>
      <c r="I130" s="91">
        <v>0</v>
      </c>
    </row>
    <row r="131" spans="2:9">
      <c r="B131" s="89" t="s">
        <v>371</v>
      </c>
      <c r="C131" s="90"/>
      <c r="D131" s="88">
        <v>0</v>
      </c>
      <c r="E131" s="91">
        <v>0</v>
      </c>
      <c r="F131" s="91">
        <v>0</v>
      </c>
      <c r="G131" s="91">
        <v>0</v>
      </c>
      <c r="H131" s="91">
        <v>0</v>
      </c>
      <c r="I131" s="91">
        <v>0</v>
      </c>
    </row>
    <row r="132" spans="2:9">
      <c r="B132" s="89" t="s">
        <v>372</v>
      </c>
      <c r="C132" s="90"/>
      <c r="D132" s="88">
        <v>0</v>
      </c>
      <c r="E132" s="91">
        <v>0</v>
      </c>
      <c r="F132" s="91">
        <v>0</v>
      </c>
      <c r="G132" s="91">
        <v>0</v>
      </c>
      <c r="H132" s="91">
        <v>0</v>
      </c>
      <c r="I132" s="91">
        <v>0</v>
      </c>
    </row>
    <row r="133" spans="2:9">
      <c r="B133" s="89" t="s">
        <v>373</v>
      </c>
      <c r="C133" s="90"/>
      <c r="D133" s="88">
        <v>0</v>
      </c>
      <c r="E133" s="91">
        <v>5005296.29</v>
      </c>
      <c r="F133" s="91">
        <v>5005296.29</v>
      </c>
      <c r="G133" s="91">
        <v>5005296.29</v>
      </c>
      <c r="H133" s="91">
        <v>5005296.29</v>
      </c>
      <c r="I133" s="91">
        <v>0</v>
      </c>
    </row>
    <row r="134" spans="2:9">
      <c r="B134" s="86" t="s">
        <v>374</v>
      </c>
      <c r="C134" s="87"/>
      <c r="D134" s="88">
        <v>61080192</v>
      </c>
      <c r="E134" s="88">
        <v>74460169.279999986</v>
      </c>
      <c r="F134" s="88">
        <v>135540361.28</v>
      </c>
      <c r="G134" s="88">
        <v>106640285.09</v>
      </c>
      <c r="H134" s="88">
        <v>106640285.09</v>
      </c>
      <c r="I134" s="91">
        <v>28900076.189999998</v>
      </c>
    </row>
    <row r="135" spans="2:9">
      <c r="B135" s="89" t="s">
        <v>375</v>
      </c>
      <c r="C135" s="90"/>
      <c r="D135" s="88">
        <v>61080192</v>
      </c>
      <c r="E135" s="91">
        <v>74460169.279999986</v>
      </c>
      <c r="F135" s="91">
        <v>135540361.28</v>
      </c>
      <c r="G135" s="91">
        <v>106640285.09</v>
      </c>
      <c r="H135" s="91">
        <v>106640285.09</v>
      </c>
      <c r="I135" s="91">
        <v>28900076.189999998</v>
      </c>
    </row>
    <row r="136" spans="2:9">
      <c r="B136" s="89" t="s">
        <v>376</v>
      </c>
      <c r="C136" s="90"/>
      <c r="D136" s="88">
        <v>0</v>
      </c>
      <c r="E136" s="91">
        <v>0</v>
      </c>
      <c r="F136" s="91">
        <v>0</v>
      </c>
      <c r="G136" s="91">
        <v>0</v>
      </c>
      <c r="H136" s="91">
        <v>0</v>
      </c>
      <c r="I136" s="91">
        <v>0</v>
      </c>
    </row>
    <row r="137" spans="2:9">
      <c r="B137" s="89" t="s">
        <v>377</v>
      </c>
      <c r="C137" s="90"/>
      <c r="D137" s="88">
        <v>0</v>
      </c>
      <c r="E137" s="91">
        <v>0</v>
      </c>
      <c r="F137" s="91">
        <v>0</v>
      </c>
      <c r="G137" s="91">
        <v>0</v>
      </c>
      <c r="H137" s="91">
        <v>0</v>
      </c>
      <c r="I137" s="91">
        <v>0</v>
      </c>
    </row>
    <row r="138" spans="2:9">
      <c r="B138" s="86" t="s">
        <v>378</v>
      </c>
      <c r="C138" s="87"/>
      <c r="D138" s="88">
        <v>0</v>
      </c>
      <c r="E138" s="88">
        <v>0</v>
      </c>
      <c r="F138" s="88">
        <v>0</v>
      </c>
      <c r="G138" s="88">
        <v>0</v>
      </c>
      <c r="H138" s="88">
        <v>0</v>
      </c>
      <c r="I138" s="91">
        <v>0</v>
      </c>
    </row>
    <row r="139" spans="2:9">
      <c r="B139" s="89" t="s">
        <v>379</v>
      </c>
      <c r="C139" s="90"/>
      <c r="D139" s="88">
        <v>0</v>
      </c>
      <c r="E139" s="91">
        <v>0</v>
      </c>
      <c r="F139" s="91">
        <v>0</v>
      </c>
      <c r="G139" s="91">
        <v>0</v>
      </c>
      <c r="H139" s="91">
        <v>0</v>
      </c>
      <c r="I139" s="91">
        <v>0</v>
      </c>
    </row>
    <row r="140" spans="2:9">
      <c r="B140" s="89" t="s">
        <v>380</v>
      </c>
      <c r="C140" s="90"/>
      <c r="D140" s="88">
        <v>0</v>
      </c>
      <c r="E140" s="91">
        <v>0</v>
      </c>
      <c r="F140" s="91">
        <v>0</v>
      </c>
      <c r="G140" s="91">
        <v>0</v>
      </c>
      <c r="H140" s="91">
        <v>0</v>
      </c>
      <c r="I140" s="91">
        <v>0</v>
      </c>
    </row>
    <row r="141" spans="2:9">
      <c r="B141" s="89" t="s">
        <v>381</v>
      </c>
      <c r="C141" s="90"/>
      <c r="D141" s="88">
        <v>0</v>
      </c>
      <c r="E141" s="91">
        <v>0</v>
      </c>
      <c r="F141" s="91">
        <v>0</v>
      </c>
      <c r="G141" s="91">
        <v>0</v>
      </c>
      <c r="H141" s="91">
        <v>0</v>
      </c>
      <c r="I141" s="91">
        <v>0</v>
      </c>
    </row>
    <row r="142" spans="2:9">
      <c r="B142" s="89" t="s">
        <v>382</v>
      </c>
      <c r="C142" s="90"/>
      <c r="D142" s="88">
        <v>0</v>
      </c>
      <c r="E142" s="91">
        <v>0</v>
      </c>
      <c r="F142" s="91">
        <v>0</v>
      </c>
      <c r="G142" s="91">
        <v>0</v>
      </c>
      <c r="H142" s="91">
        <v>0</v>
      </c>
      <c r="I142" s="91">
        <v>0</v>
      </c>
    </row>
    <row r="143" spans="2:9">
      <c r="B143" s="89" t="s">
        <v>383</v>
      </c>
      <c r="C143" s="90"/>
      <c r="D143" s="88">
        <v>0</v>
      </c>
      <c r="E143" s="91">
        <v>0</v>
      </c>
      <c r="F143" s="91">
        <v>0</v>
      </c>
      <c r="G143" s="91">
        <v>0</v>
      </c>
      <c r="H143" s="91">
        <v>0</v>
      </c>
      <c r="I143" s="91">
        <v>0</v>
      </c>
    </row>
    <row r="144" spans="2:9">
      <c r="B144" s="89" t="s">
        <v>384</v>
      </c>
      <c r="C144" s="90"/>
      <c r="D144" s="88">
        <v>0</v>
      </c>
      <c r="E144" s="91">
        <v>0</v>
      </c>
      <c r="F144" s="91">
        <v>0</v>
      </c>
      <c r="G144" s="91">
        <v>0</v>
      </c>
      <c r="H144" s="91">
        <v>0</v>
      </c>
      <c r="I144" s="91">
        <v>0</v>
      </c>
    </row>
    <row r="145" spans="2:9">
      <c r="B145" s="89" t="s">
        <v>385</v>
      </c>
      <c r="C145" s="90"/>
      <c r="D145" s="88">
        <v>0</v>
      </c>
      <c r="E145" s="91">
        <v>0</v>
      </c>
      <c r="F145" s="91">
        <v>0</v>
      </c>
      <c r="G145" s="91">
        <v>0</v>
      </c>
      <c r="H145" s="91">
        <v>0</v>
      </c>
      <c r="I145" s="91">
        <v>0</v>
      </c>
    </row>
    <row r="146" spans="2:9">
      <c r="B146" s="89" t="s">
        <v>386</v>
      </c>
      <c r="C146" s="90"/>
      <c r="D146" s="88">
        <v>0</v>
      </c>
      <c r="E146" s="91">
        <v>0</v>
      </c>
      <c r="F146" s="91">
        <v>0</v>
      </c>
      <c r="G146" s="91">
        <v>0</v>
      </c>
      <c r="H146" s="91">
        <v>0</v>
      </c>
      <c r="I146" s="91">
        <v>0</v>
      </c>
    </row>
    <row r="147" spans="2:9">
      <c r="B147" s="86" t="s">
        <v>387</v>
      </c>
      <c r="C147" s="87"/>
      <c r="D147" s="88">
        <v>0</v>
      </c>
      <c r="E147" s="88">
        <v>0</v>
      </c>
      <c r="F147" s="88">
        <v>0</v>
      </c>
      <c r="G147" s="88">
        <v>0</v>
      </c>
      <c r="H147" s="88">
        <v>0</v>
      </c>
      <c r="I147" s="91">
        <v>0</v>
      </c>
    </row>
    <row r="148" spans="2:9">
      <c r="B148" s="89" t="s">
        <v>388</v>
      </c>
      <c r="C148" s="90"/>
      <c r="D148" s="88">
        <v>0</v>
      </c>
      <c r="E148" s="91">
        <v>0</v>
      </c>
      <c r="F148" s="91">
        <v>0</v>
      </c>
      <c r="G148" s="91">
        <v>0</v>
      </c>
      <c r="H148" s="91">
        <v>0</v>
      </c>
      <c r="I148" s="91">
        <v>0</v>
      </c>
    </row>
    <row r="149" spans="2:9">
      <c r="B149" s="89" t="s">
        <v>389</v>
      </c>
      <c r="C149" s="90"/>
      <c r="D149" s="88">
        <v>0</v>
      </c>
      <c r="E149" s="91">
        <v>0</v>
      </c>
      <c r="F149" s="91">
        <v>0</v>
      </c>
      <c r="G149" s="91">
        <v>0</v>
      </c>
      <c r="H149" s="91">
        <v>0</v>
      </c>
      <c r="I149" s="91">
        <v>0</v>
      </c>
    </row>
    <row r="150" spans="2:9">
      <c r="B150" s="89" t="s">
        <v>390</v>
      </c>
      <c r="C150" s="90"/>
      <c r="D150" s="88">
        <v>0</v>
      </c>
      <c r="E150" s="91">
        <v>0</v>
      </c>
      <c r="F150" s="91">
        <v>0</v>
      </c>
      <c r="G150" s="91">
        <v>0</v>
      </c>
      <c r="H150" s="91">
        <v>0</v>
      </c>
      <c r="I150" s="91">
        <v>0</v>
      </c>
    </row>
    <row r="151" spans="2:9">
      <c r="B151" s="86" t="s">
        <v>391</v>
      </c>
      <c r="C151" s="87"/>
      <c r="D151" s="88">
        <v>15000000</v>
      </c>
      <c r="E151" s="88">
        <v>596996.09999999963</v>
      </c>
      <c r="F151" s="88">
        <v>15596996.1</v>
      </c>
      <c r="G151" s="88">
        <v>15596996.1</v>
      </c>
      <c r="H151" s="88">
        <v>15596996.1</v>
      </c>
      <c r="I151" s="91">
        <v>0</v>
      </c>
    </row>
    <row r="152" spans="2:9">
      <c r="B152" s="89" t="s">
        <v>392</v>
      </c>
      <c r="C152" s="90"/>
      <c r="D152" s="88">
        <v>7818180</v>
      </c>
      <c r="E152" s="91">
        <v>0</v>
      </c>
      <c r="F152" s="91">
        <v>7818180</v>
      </c>
      <c r="G152" s="91">
        <v>7818180</v>
      </c>
      <c r="H152" s="91">
        <v>7818180</v>
      </c>
      <c r="I152" s="91">
        <v>0</v>
      </c>
    </row>
    <row r="153" spans="2:9">
      <c r="B153" s="89" t="s">
        <v>393</v>
      </c>
      <c r="C153" s="90"/>
      <c r="D153" s="88">
        <v>7181820</v>
      </c>
      <c r="E153" s="91">
        <v>-4927368.4000000004</v>
      </c>
      <c r="F153" s="91">
        <v>2254451.6</v>
      </c>
      <c r="G153" s="91">
        <v>2254451.6</v>
      </c>
      <c r="H153" s="91">
        <v>2254451.6</v>
      </c>
      <c r="I153" s="91">
        <v>0</v>
      </c>
    </row>
    <row r="154" spans="2:9">
      <c r="B154" s="89" t="s">
        <v>394</v>
      </c>
      <c r="C154" s="90"/>
      <c r="D154" s="88">
        <v>0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</row>
    <row r="155" spans="2:9">
      <c r="B155" s="89" t="s">
        <v>395</v>
      </c>
      <c r="C155" s="90"/>
      <c r="D155" s="88">
        <v>0</v>
      </c>
      <c r="E155" s="91">
        <v>0</v>
      </c>
      <c r="F155" s="91">
        <v>0</v>
      </c>
      <c r="G155" s="91">
        <v>0</v>
      </c>
      <c r="H155" s="91">
        <v>0</v>
      </c>
      <c r="I155" s="91">
        <v>0</v>
      </c>
    </row>
    <row r="156" spans="2:9">
      <c r="B156" s="89" t="s">
        <v>396</v>
      </c>
      <c r="C156" s="90"/>
      <c r="D156" s="88">
        <v>0</v>
      </c>
      <c r="E156" s="91">
        <v>0</v>
      </c>
      <c r="F156" s="91">
        <v>0</v>
      </c>
      <c r="G156" s="91">
        <v>0</v>
      </c>
      <c r="H156" s="91">
        <v>0</v>
      </c>
      <c r="I156" s="91">
        <v>0</v>
      </c>
    </row>
    <row r="157" spans="2:9">
      <c r="B157" s="89" t="s">
        <v>397</v>
      </c>
      <c r="C157" s="90"/>
      <c r="D157" s="88">
        <v>0</v>
      </c>
      <c r="E157" s="91">
        <v>0</v>
      </c>
      <c r="F157" s="91">
        <v>0</v>
      </c>
      <c r="G157" s="91">
        <v>0</v>
      </c>
      <c r="H157" s="91">
        <v>0</v>
      </c>
      <c r="I157" s="91">
        <v>0</v>
      </c>
    </row>
    <row r="158" spans="2:9">
      <c r="B158" s="89" t="s">
        <v>398</v>
      </c>
      <c r="C158" s="90"/>
      <c r="D158" s="88">
        <v>0</v>
      </c>
      <c r="E158" s="91">
        <v>5524364.5</v>
      </c>
      <c r="F158" s="91">
        <v>5524364.5</v>
      </c>
      <c r="G158" s="91">
        <v>5524364.5</v>
      </c>
      <c r="H158" s="91">
        <v>5524364.5</v>
      </c>
      <c r="I158" s="91">
        <v>0</v>
      </c>
    </row>
    <row r="159" spans="2:9">
      <c r="B159" s="86"/>
      <c r="C159" s="87"/>
      <c r="D159" s="88"/>
      <c r="E159" s="91"/>
      <c r="F159" s="91"/>
      <c r="G159" s="91"/>
      <c r="H159" s="91"/>
      <c r="I159" s="91"/>
    </row>
    <row r="160" spans="2:9">
      <c r="B160" s="99" t="s">
        <v>400</v>
      </c>
      <c r="C160" s="100"/>
      <c r="D160" s="85">
        <v>1282306244</v>
      </c>
      <c r="E160" s="85">
        <v>613642158.0999999</v>
      </c>
      <c r="F160" s="85">
        <v>1895948402.1000001</v>
      </c>
      <c r="G160" s="85">
        <v>1585348875.1700001</v>
      </c>
      <c r="H160" s="85">
        <v>1585348875.1700001</v>
      </c>
      <c r="I160" s="85">
        <v>310599526.92999989</v>
      </c>
    </row>
    <row r="161" spans="2:9" ht="14.4" thickBot="1">
      <c r="B161" s="101"/>
      <c r="C161" s="102"/>
      <c r="D161" s="103"/>
      <c r="E161" s="104"/>
      <c r="F161" s="104"/>
      <c r="G161" s="104"/>
      <c r="H161" s="104"/>
      <c r="I161" s="104"/>
    </row>
    <row r="162" spans="2:9">
      <c r="B162" s="80" t="s">
        <v>205</v>
      </c>
    </row>
    <row r="163" spans="2:9">
      <c r="B163" s="80" t="s">
        <v>126</v>
      </c>
    </row>
  </sheetData>
  <mergeCells count="13">
    <mergeCell ref="B1:I1"/>
    <mergeCell ref="B3:I3"/>
    <mergeCell ref="B4:I4"/>
    <mergeCell ref="B5:I5"/>
    <mergeCell ref="B6:I6"/>
    <mergeCell ref="B2:I2"/>
    <mergeCell ref="B39:C39"/>
    <mergeCell ref="B49:C49"/>
    <mergeCell ref="B63:C63"/>
    <mergeCell ref="B114:C114"/>
    <mergeCell ref="B7:C9"/>
    <mergeCell ref="D7:H8"/>
    <mergeCell ref="I7:I9"/>
  </mergeCells>
  <pageMargins left="0.7" right="0.7" top="0.75" bottom="0.75" header="0.3" footer="0.3"/>
  <pageSetup scale="28" orientation="portrait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2"/>
  <sheetViews>
    <sheetView showGridLines="0" view="pageBreakPreview" zoomScale="60" zoomScaleNormal="70" workbookViewId="0">
      <selection activeCell="M41" sqref="M41"/>
    </sheetView>
  </sheetViews>
  <sheetFormatPr baseColWidth="10" defaultColWidth="11" defaultRowHeight="13.8"/>
  <cols>
    <col min="1" max="1" width="4.44140625" style="80" customWidth="1"/>
    <col min="2" max="2" width="81.6640625" style="80" customWidth="1"/>
    <col min="3" max="8" width="17.6640625" style="80" customWidth="1"/>
    <col min="9" max="9" width="5.33203125" style="80" customWidth="1"/>
    <col min="10" max="16384" width="11" style="80"/>
  </cols>
  <sheetData>
    <row r="1" spans="2:16" ht="14.4" thickBot="1"/>
    <row r="2" spans="2:16">
      <c r="B2" s="240" t="s">
        <v>525</v>
      </c>
      <c r="C2" s="241"/>
      <c r="D2" s="241"/>
      <c r="E2" s="241"/>
      <c r="F2" s="241"/>
      <c r="G2" s="241"/>
      <c r="H2" s="242"/>
    </row>
    <row r="3" spans="2:16">
      <c r="B3" s="237" t="s">
        <v>529</v>
      </c>
      <c r="C3" s="238"/>
      <c r="D3" s="238"/>
      <c r="E3" s="238"/>
      <c r="F3" s="238"/>
      <c r="G3" s="238"/>
      <c r="H3" s="239"/>
    </row>
    <row r="4" spans="2:16">
      <c r="B4" s="237" t="s">
        <v>319</v>
      </c>
      <c r="C4" s="238"/>
      <c r="D4" s="238"/>
      <c r="E4" s="238"/>
      <c r="F4" s="238"/>
      <c r="G4" s="238"/>
      <c r="H4" s="239"/>
    </row>
    <row r="5" spans="2:16">
      <c r="B5" s="237" t="s">
        <v>401</v>
      </c>
      <c r="C5" s="238"/>
      <c r="D5" s="238"/>
      <c r="E5" s="238"/>
      <c r="F5" s="238"/>
      <c r="G5" s="238"/>
      <c r="H5" s="239"/>
    </row>
    <row r="6" spans="2:16">
      <c r="B6" s="237" t="s">
        <v>171</v>
      </c>
      <c r="C6" s="238"/>
      <c r="D6" s="238"/>
      <c r="E6" s="238"/>
      <c r="F6" s="238"/>
      <c r="G6" s="238"/>
      <c r="H6" s="239"/>
    </row>
    <row r="7" spans="2:16" ht="14.4" thickBot="1">
      <c r="B7" s="243" t="s">
        <v>3</v>
      </c>
      <c r="C7" s="244"/>
      <c r="D7" s="244"/>
      <c r="E7" s="244"/>
      <c r="F7" s="244"/>
      <c r="G7" s="244"/>
      <c r="H7" s="245"/>
    </row>
    <row r="8" spans="2:16" ht="14.4" thickBot="1">
      <c r="B8" s="246" t="s">
        <v>207</v>
      </c>
      <c r="C8" s="248" t="s">
        <v>321</v>
      </c>
      <c r="D8" s="249"/>
      <c r="E8" s="249"/>
      <c r="F8" s="249"/>
      <c r="G8" s="250"/>
      <c r="H8" s="246" t="s">
        <v>322</v>
      </c>
    </row>
    <row r="9" spans="2:16" ht="28.2" thickBot="1">
      <c r="B9" s="247"/>
      <c r="C9" s="82" t="s">
        <v>211</v>
      </c>
      <c r="D9" s="82" t="s">
        <v>254</v>
      </c>
      <c r="E9" s="82" t="s">
        <v>255</v>
      </c>
      <c r="F9" s="82" t="s">
        <v>209</v>
      </c>
      <c r="G9" s="82" t="s">
        <v>227</v>
      </c>
      <c r="H9" s="247"/>
    </row>
    <row r="10" spans="2:16">
      <c r="B10" s="105" t="s">
        <v>402</v>
      </c>
      <c r="C10" s="106">
        <v>1142419136</v>
      </c>
      <c r="D10" s="106">
        <v>529263387.60000002</v>
      </c>
      <c r="E10" s="106">
        <v>1671682523.5999999</v>
      </c>
      <c r="F10" s="106">
        <v>1390421092.5</v>
      </c>
      <c r="G10" s="106">
        <v>1390421092.5</v>
      </c>
      <c r="H10" s="106">
        <v>281261431.09999996</v>
      </c>
    </row>
    <row r="11" spans="2:16" ht="12.75" customHeight="1">
      <c r="B11" s="107" t="s">
        <v>403</v>
      </c>
      <c r="C11" s="108">
        <v>30656427</v>
      </c>
      <c r="D11" s="108">
        <v>1199472.06</v>
      </c>
      <c r="E11" s="109">
        <v>31855899.060000002</v>
      </c>
      <c r="F11" s="108">
        <v>31049205.310000002</v>
      </c>
      <c r="G11" s="108">
        <v>31049205.310000002</v>
      </c>
      <c r="H11" s="91">
        <v>806693.75000000035</v>
      </c>
    </row>
    <row r="12" spans="2:16" ht="12.75" customHeight="1">
      <c r="B12" s="107" t="s">
        <v>404</v>
      </c>
      <c r="C12" s="108">
        <v>16140675</v>
      </c>
      <c r="D12" s="108">
        <v>3693620.3400000008</v>
      </c>
      <c r="E12" s="109">
        <v>19834295.340000007</v>
      </c>
      <c r="F12" s="108">
        <v>19605259.630000006</v>
      </c>
      <c r="G12" s="108">
        <v>19605259.630000006</v>
      </c>
      <c r="H12" s="91">
        <v>229035.71000000005</v>
      </c>
    </row>
    <row r="13" spans="2:16" ht="12.75" customHeight="1">
      <c r="B13" s="107" t="s">
        <v>405</v>
      </c>
      <c r="C13" s="108">
        <v>42940205</v>
      </c>
      <c r="D13" s="108">
        <v>20428579.119999979</v>
      </c>
      <c r="E13" s="109">
        <v>63368784.120000012</v>
      </c>
      <c r="F13" s="108">
        <v>59037106.69000002</v>
      </c>
      <c r="G13" s="108">
        <v>59037106.69000002</v>
      </c>
      <c r="H13" s="91">
        <v>4331677.43</v>
      </c>
    </row>
    <row r="14" spans="2:16" ht="12.75" customHeight="1">
      <c r="B14" s="107" t="s">
        <v>406</v>
      </c>
      <c r="C14" s="108">
        <v>31373019</v>
      </c>
      <c r="D14" s="108">
        <v>2062367.9799999981</v>
      </c>
      <c r="E14" s="109">
        <v>33435386.979999989</v>
      </c>
      <c r="F14" s="108">
        <v>32936247.559999987</v>
      </c>
      <c r="G14" s="108">
        <v>32936247.559999987</v>
      </c>
      <c r="H14" s="91">
        <v>499139.42</v>
      </c>
    </row>
    <row r="15" spans="2:16" ht="12.75" customHeight="1">
      <c r="B15" s="107" t="s">
        <v>407</v>
      </c>
      <c r="C15" s="108">
        <v>94633786</v>
      </c>
      <c r="D15" s="108">
        <v>45470232.56999997</v>
      </c>
      <c r="E15" s="109">
        <v>140104018.57000005</v>
      </c>
      <c r="F15" s="108">
        <v>134327904.19999999</v>
      </c>
      <c r="G15" s="108">
        <v>134327904.19999999</v>
      </c>
      <c r="H15" s="91">
        <v>5776114.3699999992</v>
      </c>
      <c r="J15" s="110"/>
      <c r="K15" s="110"/>
      <c r="L15" s="110"/>
      <c r="M15" s="110"/>
      <c r="N15" s="110"/>
      <c r="O15" s="110"/>
      <c r="P15" s="110"/>
    </row>
    <row r="16" spans="2:16" ht="12.75" customHeight="1">
      <c r="B16" s="107" t="s">
        <v>408</v>
      </c>
      <c r="C16" s="108">
        <v>90373351</v>
      </c>
      <c r="D16" s="108">
        <v>29777680.760000002</v>
      </c>
      <c r="E16" s="109">
        <v>120151031.75999999</v>
      </c>
      <c r="F16" s="108">
        <v>116160688.83</v>
      </c>
      <c r="G16" s="108">
        <v>116160688.83</v>
      </c>
      <c r="H16" s="91">
        <v>3990342.9299999992</v>
      </c>
    </row>
    <row r="17" spans="2:8" ht="12.75" customHeight="1">
      <c r="B17" s="107" t="s">
        <v>409</v>
      </c>
      <c r="C17" s="108">
        <v>232229405</v>
      </c>
      <c r="D17" s="108">
        <v>37930208.440000005</v>
      </c>
      <c r="E17" s="109">
        <v>270159613.44000024</v>
      </c>
      <c r="F17" s="108">
        <v>260422493.89000022</v>
      </c>
      <c r="G17" s="108">
        <v>260422493.89000022</v>
      </c>
      <c r="H17" s="91">
        <v>9737119.5499999989</v>
      </c>
    </row>
    <row r="18" spans="2:8" ht="12.75" customHeight="1">
      <c r="B18" s="107" t="s">
        <v>410</v>
      </c>
      <c r="C18" s="108">
        <v>80034335</v>
      </c>
      <c r="D18" s="108">
        <v>285829785.02999997</v>
      </c>
      <c r="E18" s="109">
        <v>365864120.02999997</v>
      </c>
      <c r="F18" s="108">
        <v>131764302.62999998</v>
      </c>
      <c r="G18" s="108">
        <v>131764302.62999998</v>
      </c>
      <c r="H18" s="91">
        <v>234099817.40000001</v>
      </c>
    </row>
    <row r="19" spans="2:8" ht="12.75" customHeight="1">
      <c r="B19" s="107" t="s">
        <v>411</v>
      </c>
      <c r="C19" s="108">
        <v>289499301</v>
      </c>
      <c r="D19" s="108">
        <v>37922658.310000032</v>
      </c>
      <c r="E19" s="109">
        <v>327421959.30999994</v>
      </c>
      <c r="F19" s="108">
        <v>323517771.81999981</v>
      </c>
      <c r="G19" s="108">
        <v>323517771.81999981</v>
      </c>
      <c r="H19" s="91">
        <v>3904187.49</v>
      </c>
    </row>
    <row r="20" spans="2:8" ht="12.75" customHeight="1">
      <c r="B20" s="107" t="s">
        <v>412</v>
      </c>
      <c r="C20" s="108">
        <v>23949813</v>
      </c>
      <c r="D20" s="108">
        <v>23110963.120000005</v>
      </c>
      <c r="E20" s="109">
        <v>47060776.11999999</v>
      </c>
      <c r="F20" s="108">
        <v>34271743.409999996</v>
      </c>
      <c r="G20" s="108">
        <v>34271743.409999996</v>
      </c>
      <c r="H20" s="91">
        <v>12789032.710000001</v>
      </c>
    </row>
    <row r="21" spans="2:8" ht="12.75" customHeight="1">
      <c r="B21" s="107" t="s">
        <v>413</v>
      </c>
      <c r="C21" s="108">
        <v>80677749</v>
      </c>
      <c r="D21" s="108">
        <v>12853664.839999987</v>
      </c>
      <c r="E21" s="109">
        <v>93531413.839999974</v>
      </c>
      <c r="F21" s="108">
        <v>90795719.209999964</v>
      </c>
      <c r="G21" s="108">
        <v>90795719.209999964</v>
      </c>
      <c r="H21" s="91">
        <v>2735694.63</v>
      </c>
    </row>
    <row r="22" spans="2:8" ht="12.75" customHeight="1">
      <c r="B22" s="107" t="s">
        <v>414</v>
      </c>
      <c r="C22" s="108">
        <v>15963463</v>
      </c>
      <c r="D22" s="108">
        <v>406457.03999999992</v>
      </c>
      <c r="E22" s="109">
        <v>16369920.039999997</v>
      </c>
      <c r="F22" s="108">
        <v>15794716.359999999</v>
      </c>
      <c r="G22" s="108">
        <v>15794716.359999999</v>
      </c>
      <c r="H22" s="91">
        <v>575203.68000000017</v>
      </c>
    </row>
    <row r="23" spans="2:8" ht="12.75" customHeight="1">
      <c r="B23" s="107" t="s">
        <v>415</v>
      </c>
      <c r="C23" s="108">
        <v>18524201</v>
      </c>
      <c r="D23" s="108">
        <v>-1519762.8599999999</v>
      </c>
      <c r="E23" s="109">
        <v>17004438.139999997</v>
      </c>
      <c r="F23" s="108">
        <v>16811589.93</v>
      </c>
      <c r="G23" s="108">
        <v>16811589.93</v>
      </c>
      <c r="H23" s="91">
        <v>192848.21000000011</v>
      </c>
    </row>
    <row r="24" spans="2:8" ht="12.75" customHeight="1">
      <c r="B24" s="107" t="s">
        <v>416</v>
      </c>
      <c r="C24" s="108">
        <v>83841432</v>
      </c>
      <c r="D24" s="108">
        <v>26874338.370000012</v>
      </c>
      <c r="E24" s="109">
        <v>110715770.36999996</v>
      </c>
      <c r="F24" s="108">
        <v>109474093.50999995</v>
      </c>
      <c r="G24" s="108">
        <v>109474093.50999995</v>
      </c>
      <c r="H24" s="91">
        <v>1241676.8600000001</v>
      </c>
    </row>
    <row r="25" spans="2:8" ht="12.75" customHeight="1">
      <c r="B25" s="107" t="s">
        <v>417</v>
      </c>
      <c r="C25" s="108">
        <v>11581974</v>
      </c>
      <c r="D25" s="108">
        <v>477044.44999999995</v>
      </c>
      <c r="E25" s="109">
        <v>12059018.450000003</v>
      </c>
      <c r="F25" s="108">
        <v>11907072</v>
      </c>
      <c r="G25" s="108">
        <v>11907072</v>
      </c>
      <c r="H25" s="91">
        <v>151946.45000000007</v>
      </c>
    </row>
    <row r="26" spans="2:8" ht="12.75" customHeight="1">
      <c r="B26" s="111" t="s">
        <v>418</v>
      </c>
      <c r="C26" s="108">
        <v>0</v>
      </c>
      <c r="D26" s="108">
        <v>397714.56000000006</v>
      </c>
      <c r="E26" s="109">
        <v>397714.56000000006</v>
      </c>
      <c r="F26" s="108">
        <v>280224</v>
      </c>
      <c r="G26" s="108">
        <v>280224</v>
      </c>
      <c r="H26" s="91">
        <v>117490.56</v>
      </c>
    </row>
    <row r="27" spans="2:8" ht="12.75" customHeight="1">
      <c r="B27" s="107" t="s">
        <v>419</v>
      </c>
      <c r="C27" s="108">
        <v>0</v>
      </c>
      <c r="D27" s="108">
        <v>2348363.4700000002</v>
      </c>
      <c r="E27" s="109">
        <v>2348363.4700000002</v>
      </c>
      <c r="F27" s="108">
        <v>2264953.52</v>
      </c>
      <c r="G27" s="108">
        <v>2264953.52</v>
      </c>
      <c r="H27" s="91">
        <v>83409.95</v>
      </c>
    </row>
    <row r="28" spans="2:8" ht="12.75" customHeight="1">
      <c r="B28" s="107"/>
      <c r="C28" s="108"/>
      <c r="D28" s="108"/>
      <c r="E28" s="109"/>
      <c r="F28" s="108"/>
      <c r="G28" s="108"/>
      <c r="H28" s="91"/>
    </row>
    <row r="29" spans="2:8" s="114" customFormat="1">
      <c r="B29" s="112" t="s">
        <v>420</v>
      </c>
      <c r="C29" s="113">
        <v>139887108</v>
      </c>
      <c r="D29" s="113">
        <v>84378770.5</v>
      </c>
      <c r="E29" s="113">
        <v>224265878.49999997</v>
      </c>
      <c r="F29" s="113">
        <v>194927782.66999999</v>
      </c>
      <c r="G29" s="113">
        <v>194927782.66999999</v>
      </c>
      <c r="H29" s="113">
        <v>29338095.829999998</v>
      </c>
    </row>
    <row r="30" spans="2:8" s="114" customFormat="1">
      <c r="B30" s="107" t="s">
        <v>404</v>
      </c>
      <c r="C30" s="109">
        <v>0</v>
      </c>
      <c r="D30" s="109">
        <v>3052.82</v>
      </c>
      <c r="E30" s="109">
        <v>3052.82</v>
      </c>
      <c r="F30" s="109">
        <v>3052.82</v>
      </c>
      <c r="G30" s="109">
        <v>3052.82</v>
      </c>
      <c r="H30" s="91">
        <v>0</v>
      </c>
    </row>
    <row r="31" spans="2:8" s="114" customFormat="1">
      <c r="B31" s="107" t="s">
        <v>405</v>
      </c>
      <c r="C31" s="109">
        <v>0</v>
      </c>
      <c r="D31" s="109">
        <v>58163.5</v>
      </c>
      <c r="E31" s="109">
        <v>58163.5</v>
      </c>
      <c r="F31" s="109">
        <v>58163.5</v>
      </c>
      <c r="G31" s="109">
        <v>58163.5</v>
      </c>
      <c r="H31" s="91">
        <v>0</v>
      </c>
    </row>
    <row r="32" spans="2:8" s="114" customFormat="1">
      <c r="B32" s="107" t="s">
        <v>406</v>
      </c>
      <c r="C32" s="109">
        <v>0</v>
      </c>
      <c r="D32" s="109">
        <v>5324.83</v>
      </c>
      <c r="E32" s="109">
        <v>5324.83</v>
      </c>
      <c r="F32" s="109">
        <v>5324.83</v>
      </c>
      <c r="G32" s="109">
        <v>5324.83</v>
      </c>
      <c r="H32" s="91">
        <v>0</v>
      </c>
    </row>
    <row r="33" spans="2:8" s="114" customFormat="1">
      <c r="B33" s="107" t="s">
        <v>407</v>
      </c>
      <c r="C33" s="109">
        <v>15000000</v>
      </c>
      <c r="D33" s="109">
        <v>-2731524.74</v>
      </c>
      <c r="E33" s="109">
        <v>12268475.26</v>
      </c>
      <c r="F33" s="109">
        <v>12268475.26</v>
      </c>
      <c r="G33" s="109">
        <v>12268475.26</v>
      </c>
      <c r="H33" s="91">
        <v>0</v>
      </c>
    </row>
    <row r="34" spans="2:8" s="114" customFormat="1">
      <c r="B34" s="107" t="s">
        <v>408</v>
      </c>
      <c r="C34" s="109">
        <v>0</v>
      </c>
      <c r="D34" s="109">
        <v>306495.81</v>
      </c>
      <c r="E34" s="109">
        <v>306495.81</v>
      </c>
      <c r="F34" s="109">
        <v>306495.81</v>
      </c>
      <c r="G34" s="109">
        <v>306495.81</v>
      </c>
      <c r="H34" s="91">
        <v>0</v>
      </c>
    </row>
    <row r="35" spans="2:8" s="114" customFormat="1">
      <c r="B35" s="107" t="s">
        <v>409</v>
      </c>
      <c r="C35" s="109">
        <v>76696006</v>
      </c>
      <c r="D35" s="109">
        <v>-1510731.1899999995</v>
      </c>
      <c r="E35" s="109">
        <v>75185274.810000017</v>
      </c>
      <c r="F35" s="109">
        <v>71210019.359999999</v>
      </c>
      <c r="G35" s="109">
        <v>71210019.359999999</v>
      </c>
      <c r="H35" s="91">
        <v>3975255.4499999993</v>
      </c>
    </row>
    <row r="36" spans="2:8" s="114" customFormat="1">
      <c r="B36" s="107" t="s">
        <v>410</v>
      </c>
      <c r="C36" s="109">
        <v>12747133</v>
      </c>
      <c r="D36" s="109">
        <v>68716190.010000005</v>
      </c>
      <c r="E36" s="109">
        <v>81463323.009999976</v>
      </c>
      <c r="F36" s="109">
        <v>56458575.050000004</v>
      </c>
      <c r="G36" s="109">
        <v>56458575.050000004</v>
      </c>
      <c r="H36" s="91">
        <v>25004747.959999997</v>
      </c>
    </row>
    <row r="37" spans="2:8" s="114" customFormat="1">
      <c r="B37" s="107" t="s">
        <v>411</v>
      </c>
      <c r="C37" s="109">
        <v>35443969</v>
      </c>
      <c r="D37" s="109">
        <v>16858336.300000001</v>
      </c>
      <c r="E37" s="109">
        <v>52302305.299999997</v>
      </c>
      <c r="F37" s="109">
        <v>51944212.879999995</v>
      </c>
      <c r="G37" s="109">
        <v>51944212.879999995</v>
      </c>
      <c r="H37" s="91">
        <v>358092.42</v>
      </c>
    </row>
    <row r="38" spans="2:8" s="114" customFormat="1">
      <c r="B38" s="107" t="s">
        <v>412</v>
      </c>
      <c r="C38" s="109">
        <v>0</v>
      </c>
      <c r="D38" s="109">
        <v>357829.94</v>
      </c>
      <c r="E38" s="109">
        <v>357829.94</v>
      </c>
      <c r="F38" s="109">
        <v>357829.94</v>
      </c>
      <c r="G38" s="109">
        <v>357829.94</v>
      </c>
      <c r="H38" s="91">
        <v>0</v>
      </c>
    </row>
    <row r="39" spans="2:8" s="114" customFormat="1">
      <c r="B39" s="107" t="s">
        <v>413</v>
      </c>
      <c r="C39" s="109">
        <v>0</v>
      </c>
      <c r="D39" s="109">
        <v>206439.18</v>
      </c>
      <c r="E39" s="109">
        <v>206439.18</v>
      </c>
      <c r="F39" s="109">
        <v>206439.18</v>
      </c>
      <c r="G39" s="109">
        <v>206439.18</v>
      </c>
      <c r="H39" s="91">
        <v>0</v>
      </c>
    </row>
    <row r="40" spans="2:8" s="114" customFormat="1">
      <c r="B40" s="107" t="s">
        <v>414</v>
      </c>
      <c r="C40" s="109">
        <v>0</v>
      </c>
      <c r="D40" s="109">
        <v>5792.35</v>
      </c>
      <c r="E40" s="109">
        <v>5792.35</v>
      </c>
      <c r="F40" s="109">
        <v>5792.35</v>
      </c>
      <c r="G40" s="109">
        <v>5792.35</v>
      </c>
      <c r="H40" s="91">
        <v>0</v>
      </c>
    </row>
    <row r="41" spans="2:8" s="114" customFormat="1">
      <c r="B41" s="107" t="s">
        <v>415</v>
      </c>
      <c r="C41" s="109">
        <v>0</v>
      </c>
      <c r="D41" s="109">
        <v>144182.35999999999</v>
      </c>
      <c r="E41" s="109">
        <v>144182.35999999999</v>
      </c>
      <c r="F41" s="109">
        <v>144182.35999999999</v>
      </c>
      <c r="G41" s="109">
        <v>144182.35999999999</v>
      </c>
      <c r="H41" s="91">
        <v>0</v>
      </c>
    </row>
    <row r="42" spans="2:8" s="114" customFormat="1">
      <c r="B42" s="107" t="s">
        <v>416</v>
      </c>
      <c r="C42" s="109">
        <v>0</v>
      </c>
      <c r="D42" s="109">
        <v>386671.67</v>
      </c>
      <c r="E42" s="109">
        <v>386671.67</v>
      </c>
      <c r="F42" s="109">
        <v>386671.67</v>
      </c>
      <c r="G42" s="109">
        <v>386671.67</v>
      </c>
      <c r="H42" s="91">
        <v>0</v>
      </c>
    </row>
    <row r="43" spans="2:8" s="114" customFormat="1">
      <c r="B43" s="107" t="s">
        <v>417</v>
      </c>
      <c r="C43" s="109">
        <v>0</v>
      </c>
      <c r="D43" s="109">
        <v>1572547.66</v>
      </c>
      <c r="E43" s="109">
        <v>1572547.66</v>
      </c>
      <c r="F43" s="109">
        <v>1572547.66</v>
      </c>
      <c r="G43" s="109">
        <v>1572547.66</v>
      </c>
      <c r="H43" s="91">
        <v>0</v>
      </c>
    </row>
    <row r="44" spans="2:8" s="114" customFormat="1">
      <c r="B44" s="107" t="s">
        <v>419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91">
        <v>0</v>
      </c>
    </row>
    <row r="45" spans="2:8" s="114" customFormat="1">
      <c r="B45" s="107"/>
      <c r="C45" s="109"/>
      <c r="D45" s="109"/>
      <c r="E45" s="109"/>
      <c r="F45" s="109"/>
      <c r="G45" s="109"/>
      <c r="H45" s="91"/>
    </row>
    <row r="46" spans="2:8">
      <c r="B46" s="115" t="s">
        <v>400</v>
      </c>
      <c r="C46" s="113">
        <v>1282306244</v>
      </c>
      <c r="D46" s="113">
        <v>613642158.10000002</v>
      </c>
      <c r="E46" s="113">
        <v>1895948402.0999999</v>
      </c>
      <c r="F46" s="113">
        <v>1585348875.1700001</v>
      </c>
      <c r="G46" s="113">
        <v>1585348875.1700001</v>
      </c>
      <c r="H46" s="113">
        <v>310599526.92999995</v>
      </c>
    </row>
    <row r="47" spans="2:8" ht="14.4" thickBot="1">
      <c r="B47" s="116"/>
      <c r="C47" s="117"/>
      <c r="D47" s="117"/>
      <c r="E47" s="117"/>
      <c r="F47" s="117"/>
      <c r="G47" s="117"/>
      <c r="H47" s="104"/>
    </row>
    <row r="48" spans="2:8">
      <c r="B48" s="80" t="s">
        <v>205</v>
      </c>
    </row>
    <row r="50" spans="2:9">
      <c r="B50" s="80" t="s">
        <v>126</v>
      </c>
    </row>
    <row r="52" spans="2:9" ht="14.4">
      <c r="I52" s="118"/>
    </row>
    <row r="53" spans="2:9" ht="14.4">
      <c r="I53" s="119"/>
    </row>
    <row r="452" spans="2:8">
      <c r="B452" s="120"/>
      <c r="C452" s="120"/>
      <c r="D452" s="120"/>
      <c r="E452" s="120"/>
      <c r="F452" s="120"/>
      <c r="G452" s="120"/>
      <c r="H452" s="120"/>
    </row>
  </sheetData>
  <mergeCells count="9">
    <mergeCell ref="B7:H7"/>
    <mergeCell ref="B8:B9"/>
    <mergeCell ref="C8:G8"/>
    <mergeCell ref="H8:H9"/>
    <mergeCell ref="B3:H3"/>
    <mergeCell ref="B2:H2"/>
    <mergeCell ref="B4:H4"/>
    <mergeCell ref="B5:H5"/>
    <mergeCell ref="B6:H6"/>
  </mergeCells>
  <pageMargins left="0.7" right="0.7" top="0.75" bottom="0.75" header="0.3" footer="0.3"/>
  <pageSetup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GridLines="0" view="pageBreakPreview" topLeftCell="A55" zoomScale="60" zoomScaleNormal="100" workbookViewId="0">
      <selection activeCell="B86" sqref="B86"/>
    </sheetView>
  </sheetViews>
  <sheetFormatPr baseColWidth="10" defaultColWidth="11" defaultRowHeight="13.8"/>
  <cols>
    <col min="1" max="1" width="78.33203125" style="80" customWidth="1"/>
    <col min="2" max="7" width="20.5546875" style="80" customWidth="1"/>
    <col min="8" max="8" width="2.6640625" style="80" customWidth="1"/>
    <col min="9" max="16384" width="11" style="80"/>
  </cols>
  <sheetData>
    <row r="1" spans="1:7" ht="14.4" thickBot="1"/>
    <row r="2" spans="1:7">
      <c r="A2" s="229" t="s">
        <v>525</v>
      </c>
      <c r="B2" s="230"/>
      <c r="C2" s="230"/>
      <c r="D2" s="230"/>
      <c r="E2" s="230"/>
      <c r="F2" s="230"/>
      <c r="G2" s="231"/>
    </row>
    <row r="3" spans="1:7">
      <c r="A3" s="224" t="s">
        <v>529</v>
      </c>
      <c r="B3" s="225"/>
      <c r="C3" s="225"/>
      <c r="D3" s="225"/>
      <c r="E3" s="225"/>
      <c r="F3" s="225"/>
      <c r="G3" s="226"/>
    </row>
    <row r="4" spans="1:7">
      <c r="A4" s="224" t="s">
        <v>319</v>
      </c>
      <c r="B4" s="225"/>
      <c r="C4" s="225"/>
      <c r="D4" s="225"/>
      <c r="E4" s="225"/>
      <c r="F4" s="225"/>
      <c r="G4" s="226"/>
    </row>
    <row r="5" spans="1:7">
      <c r="A5" s="224" t="s">
        <v>421</v>
      </c>
      <c r="B5" s="225"/>
      <c r="C5" s="225"/>
      <c r="D5" s="225"/>
      <c r="E5" s="225"/>
      <c r="F5" s="225"/>
      <c r="G5" s="226"/>
    </row>
    <row r="6" spans="1:7">
      <c r="A6" s="224" t="s">
        <v>171</v>
      </c>
      <c r="B6" s="225"/>
      <c r="C6" s="225"/>
      <c r="D6" s="225"/>
      <c r="E6" s="225"/>
      <c r="F6" s="225"/>
      <c r="G6" s="226"/>
    </row>
    <row r="7" spans="1:7" ht="14.4" thickBot="1">
      <c r="A7" s="232" t="s">
        <v>3</v>
      </c>
      <c r="B7" s="233"/>
      <c r="C7" s="233"/>
      <c r="D7" s="233"/>
      <c r="E7" s="233"/>
      <c r="F7" s="233"/>
      <c r="G7" s="234"/>
    </row>
    <row r="8" spans="1:7" ht="15.75" customHeight="1">
      <c r="A8" s="224" t="s">
        <v>207</v>
      </c>
      <c r="B8" s="237" t="s">
        <v>321</v>
      </c>
      <c r="C8" s="238"/>
      <c r="D8" s="238"/>
      <c r="E8" s="238"/>
      <c r="F8" s="239"/>
      <c r="G8" s="251" t="s">
        <v>322</v>
      </c>
    </row>
    <row r="9" spans="1:7" ht="15.75" customHeight="1" thickBot="1">
      <c r="A9" s="224"/>
      <c r="B9" s="243"/>
      <c r="C9" s="244"/>
      <c r="D9" s="244"/>
      <c r="E9" s="244"/>
      <c r="F9" s="245"/>
      <c r="G9" s="251"/>
    </row>
    <row r="10" spans="1:7" ht="28.2" thickBot="1">
      <c r="A10" s="232"/>
      <c r="B10" s="121" t="s">
        <v>211</v>
      </c>
      <c r="C10" s="82" t="s">
        <v>323</v>
      </c>
      <c r="D10" s="82" t="s">
        <v>324</v>
      </c>
      <c r="E10" s="82" t="s">
        <v>209</v>
      </c>
      <c r="F10" s="82" t="s">
        <v>227</v>
      </c>
      <c r="G10" s="247"/>
    </row>
    <row r="11" spans="1:7">
      <c r="A11" s="122"/>
      <c r="B11" s="123"/>
      <c r="C11" s="123"/>
      <c r="D11" s="123"/>
      <c r="E11" s="123"/>
      <c r="F11" s="123"/>
      <c r="G11" s="123"/>
    </row>
    <row r="12" spans="1:7">
      <c r="A12" s="124" t="s">
        <v>422</v>
      </c>
      <c r="B12" s="125">
        <v>1142419136</v>
      </c>
      <c r="C12" s="125">
        <v>529263387.60000026</v>
      </c>
      <c r="D12" s="125">
        <v>1671682523.6000001</v>
      </c>
      <c r="E12" s="125">
        <v>1390421092.5000005</v>
      </c>
      <c r="F12" s="125">
        <v>1390421092.5000005</v>
      </c>
      <c r="G12" s="125">
        <v>281261431.10000014</v>
      </c>
    </row>
    <row r="13" spans="1:7">
      <c r="A13" s="124" t="s">
        <v>423</v>
      </c>
      <c r="B13" s="125">
        <v>605425097</v>
      </c>
      <c r="C13" s="125">
        <v>148873626.55000001</v>
      </c>
      <c r="D13" s="125">
        <v>754298723.55000019</v>
      </c>
      <c r="E13" s="125">
        <v>721540610.44000006</v>
      </c>
      <c r="F13" s="125">
        <v>721540610.44000006</v>
      </c>
      <c r="G13" s="125">
        <v>32758113.110000134</v>
      </c>
    </row>
    <row r="14" spans="1:7">
      <c r="A14" s="126" t="s">
        <v>424</v>
      </c>
      <c r="B14" s="127">
        <v>30656427</v>
      </c>
      <c r="C14" s="127">
        <v>325597.93999999989</v>
      </c>
      <c r="D14" s="127">
        <v>30982024.940000005</v>
      </c>
      <c r="E14" s="127">
        <v>30175331.190000005</v>
      </c>
      <c r="F14" s="127">
        <v>30175331.190000005</v>
      </c>
      <c r="G14" s="127">
        <v>806693.75000000035</v>
      </c>
    </row>
    <row r="15" spans="1:7">
      <c r="A15" s="126" t="s">
        <v>425</v>
      </c>
      <c r="B15" s="127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</row>
    <row r="16" spans="1:7">
      <c r="A16" s="126" t="s">
        <v>426</v>
      </c>
      <c r="B16" s="127">
        <v>88625617</v>
      </c>
      <c r="C16" s="127">
        <v>6268210.070000005</v>
      </c>
      <c r="D16" s="127">
        <v>94893827.070000082</v>
      </c>
      <c r="E16" s="127">
        <v>93441297.00000006</v>
      </c>
      <c r="F16" s="127">
        <v>93441297.00000006</v>
      </c>
      <c r="G16" s="127">
        <v>1452530.0699999998</v>
      </c>
    </row>
    <row r="17" spans="1:7">
      <c r="A17" s="126" t="s">
        <v>427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</row>
    <row r="18" spans="1:7">
      <c r="A18" s="126" t="s">
        <v>428</v>
      </c>
      <c r="B18" s="127">
        <v>54051270</v>
      </c>
      <c r="C18" s="127">
        <v>40237174.849999972</v>
      </c>
      <c r="D18" s="127">
        <v>94288444.850000039</v>
      </c>
      <c r="E18" s="127">
        <v>88512330.480000049</v>
      </c>
      <c r="F18" s="127">
        <v>88512330.480000049</v>
      </c>
      <c r="G18" s="127">
        <v>5776114.3699999992</v>
      </c>
    </row>
    <row r="19" spans="1:7">
      <c r="A19" s="126" t="s">
        <v>429</v>
      </c>
      <c r="B19" s="127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</row>
    <row r="20" spans="1:7">
      <c r="A20" s="126" t="s">
        <v>430</v>
      </c>
      <c r="B20" s="127">
        <v>300610402</v>
      </c>
      <c r="C20" s="127">
        <v>56505950.090000011</v>
      </c>
      <c r="D20" s="127">
        <v>357116352.08999985</v>
      </c>
      <c r="E20" s="127">
        <v>340846977.21999997</v>
      </c>
      <c r="F20" s="127">
        <v>340846977.21999997</v>
      </c>
      <c r="G20" s="127">
        <v>16269374.870000003</v>
      </c>
    </row>
    <row r="21" spans="1:7">
      <c r="A21" s="126" t="s">
        <v>431</v>
      </c>
      <c r="B21" s="127">
        <v>131481381</v>
      </c>
      <c r="C21" s="127">
        <v>45536693.600000031</v>
      </c>
      <c r="D21" s="127">
        <v>177018074.60000008</v>
      </c>
      <c r="E21" s="127">
        <v>168564674.54999998</v>
      </c>
      <c r="F21" s="127">
        <v>168564674.54999998</v>
      </c>
      <c r="G21" s="127">
        <v>8453400.0499999989</v>
      </c>
    </row>
    <row r="22" spans="1:7">
      <c r="A22" s="128"/>
      <c r="B22" s="127"/>
      <c r="C22" s="127"/>
      <c r="D22" s="127"/>
      <c r="E22" s="127"/>
      <c r="F22" s="127"/>
      <c r="G22" s="127"/>
    </row>
    <row r="23" spans="1:7">
      <c r="A23" s="124" t="s">
        <v>432</v>
      </c>
      <c r="B23" s="125">
        <v>507506417</v>
      </c>
      <c r="C23" s="125">
        <v>356771735.04000026</v>
      </c>
      <c r="D23" s="125">
        <v>864278152.03999996</v>
      </c>
      <c r="E23" s="125">
        <v>616476037.29000044</v>
      </c>
      <c r="F23" s="125">
        <v>616476037.29000044</v>
      </c>
      <c r="G23" s="125">
        <v>247802114.74999997</v>
      </c>
    </row>
    <row r="24" spans="1:7">
      <c r="A24" s="126" t="s">
        <v>433</v>
      </c>
      <c r="B24" s="127">
        <v>16124829</v>
      </c>
      <c r="C24" s="127">
        <v>608725.42000000074</v>
      </c>
      <c r="D24" s="127">
        <v>16733554.42</v>
      </c>
      <c r="E24" s="127">
        <v>16226782.57</v>
      </c>
      <c r="F24" s="127">
        <v>16226782.57</v>
      </c>
      <c r="G24" s="127">
        <v>506771.85</v>
      </c>
    </row>
    <row r="25" spans="1:7">
      <c r="A25" s="126" t="s">
        <v>434</v>
      </c>
      <c r="B25" s="127">
        <v>411179745</v>
      </c>
      <c r="C25" s="127">
        <v>342213945.94000024</v>
      </c>
      <c r="D25" s="127">
        <v>753393690.93999994</v>
      </c>
      <c r="E25" s="127">
        <v>507156431.42000043</v>
      </c>
      <c r="F25" s="127">
        <v>507156431.42000043</v>
      </c>
      <c r="G25" s="127">
        <v>246237259.51999998</v>
      </c>
    </row>
    <row r="26" spans="1:7">
      <c r="A26" s="126" t="s">
        <v>435</v>
      </c>
      <c r="B26" s="127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</row>
    <row r="27" spans="1:7">
      <c r="A27" s="126" t="s">
        <v>436</v>
      </c>
      <c r="B27" s="127">
        <v>24660925</v>
      </c>
      <c r="C27" s="127">
        <v>115515.00999999994</v>
      </c>
      <c r="D27" s="127">
        <v>24776440.009999994</v>
      </c>
      <c r="E27" s="127">
        <v>23929019.539999999</v>
      </c>
      <c r="F27" s="127">
        <v>23929019.539999999</v>
      </c>
      <c r="G27" s="127">
        <v>847420.47</v>
      </c>
    </row>
    <row r="28" spans="1:7">
      <c r="A28" s="126" t="s">
        <v>437</v>
      </c>
      <c r="B28" s="127">
        <v>13418140</v>
      </c>
      <c r="C28" s="127">
        <v>10920014.07</v>
      </c>
      <c r="D28" s="127">
        <v>24338154.07</v>
      </c>
      <c r="E28" s="127">
        <v>24276498.499999996</v>
      </c>
      <c r="F28" s="127">
        <v>24276498.499999996</v>
      </c>
      <c r="G28" s="127">
        <v>61655.570000000007</v>
      </c>
    </row>
    <row r="29" spans="1:7">
      <c r="A29" s="126" t="s">
        <v>438</v>
      </c>
      <c r="B29" s="127">
        <v>40582516</v>
      </c>
      <c r="C29" s="127">
        <v>3038391.5599999996</v>
      </c>
      <c r="D29" s="127">
        <v>43620907.560000002</v>
      </c>
      <c r="E29" s="127">
        <v>43503417</v>
      </c>
      <c r="F29" s="127">
        <v>43503417</v>
      </c>
      <c r="G29" s="127">
        <v>117490.56</v>
      </c>
    </row>
    <row r="30" spans="1:7">
      <c r="A30" s="126" t="s">
        <v>439</v>
      </c>
      <c r="B30" s="127">
        <v>1540262</v>
      </c>
      <c r="C30" s="127">
        <v>-124856.96000000001</v>
      </c>
      <c r="D30" s="127">
        <v>1415405.0399999998</v>
      </c>
      <c r="E30" s="127">
        <v>1383888.2599999998</v>
      </c>
      <c r="F30" s="127">
        <v>1383888.2599999998</v>
      </c>
      <c r="G30" s="127">
        <v>31516.78</v>
      </c>
    </row>
    <row r="31" spans="1:7">
      <c r="A31" s="128"/>
      <c r="B31" s="127"/>
      <c r="C31" s="127"/>
      <c r="D31" s="127"/>
      <c r="E31" s="127"/>
      <c r="F31" s="127"/>
      <c r="G31" s="127"/>
    </row>
    <row r="32" spans="1:7">
      <c r="A32" s="124" t="s">
        <v>440</v>
      </c>
      <c r="B32" s="125">
        <v>29487622</v>
      </c>
      <c r="C32" s="125">
        <v>-1897576.6799999995</v>
      </c>
      <c r="D32" s="125">
        <v>27590045.32</v>
      </c>
      <c r="E32" s="125">
        <v>26888842.080000002</v>
      </c>
      <c r="F32" s="125">
        <v>26888842.080000002</v>
      </c>
      <c r="G32" s="125">
        <v>701203.24</v>
      </c>
    </row>
    <row r="33" spans="1:7">
      <c r="A33" s="126" t="s">
        <v>441</v>
      </c>
      <c r="B33" s="127">
        <v>5368602</v>
      </c>
      <c r="C33" s="127">
        <v>245101.41000000015</v>
      </c>
      <c r="D33" s="127">
        <v>5613703.4100000011</v>
      </c>
      <c r="E33" s="127">
        <v>5527888.9900000012</v>
      </c>
      <c r="F33" s="127">
        <v>5527888.9900000012</v>
      </c>
      <c r="G33" s="127">
        <v>85814.419999999984</v>
      </c>
    </row>
    <row r="34" spans="1:7">
      <c r="A34" s="126" t="s">
        <v>442</v>
      </c>
      <c r="B34" s="127">
        <v>3665139</v>
      </c>
      <c r="C34" s="127">
        <v>743147.14999999991</v>
      </c>
      <c r="D34" s="127">
        <v>4408286.1500000004</v>
      </c>
      <c r="E34" s="127">
        <v>4353970.84</v>
      </c>
      <c r="F34" s="127">
        <v>4353970.84</v>
      </c>
      <c r="G34" s="127">
        <v>54315.31</v>
      </c>
    </row>
    <row r="35" spans="1:7">
      <c r="A35" s="126" t="s">
        <v>443</v>
      </c>
      <c r="B35" s="127">
        <v>0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</row>
    <row r="36" spans="1:7">
      <c r="A36" s="126" t="s">
        <v>444</v>
      </c>
      <c r="B36" s="127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</row>
    <row r="37" spans="1:7">
      <c r="A37" s="126" t="s">
        <v>445</v>
      </c>
      <c r="B37" s="127">
        <v>0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</row>
    <row r="38" spans="1:7">
      <c r="A38" s="126" t="s">
        <v>446</v>
      </c>
      <c r="B38" s="127">
        <v>0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</row>
    <row r="39" spans="1:7">
      <c r="A39" s="126" t="s">
        <v>447</v>
      </c>
      <c r="B39" s="127">
        <v>6190732</v>
      </c>
      <c r="C39" s="127">
        <v>-877337.8899999999</v>
      </c>
      <c r="D39" s="127">
        <v>5313394.1099999994</v>
      </c>
      <c r="E39" s="127">
        <v>5296797.2799999993</v>
      </c>
      <c r="F39" s="127">
        <v>5296797.2799999993</v>
      </c>
      <c r="G39" s="127">
        <v>16596.830000000016</v>
      </c>
    </row>
    <row r="40" spans="1:7">
      <c r="A40" s="126" t="s">
        <v>448</v>
      </c>
      <c r="B40" s="127">
        <v>0</v>
      </c>
      <c r="C40" s="127">
        <v>0</v>
      </c>
      <c r="D40" s="127">
        <v>0</v>
      </c>
      <c r="E40" s="127">
        <v>0</v>
      </c>
      <c r="F40" s="127">
        <v>0</v>
      </c>
      <c r="G40" s="127">
        <v>0</v>
      </c>
    </row>
    <row r="41" spans="1:7">
      <c r="A41" s="126" t="s">
        <v>449</v>
      </c>
      <c r="B41" s="127">
        <v>14263149</v>
      </c>
      <c r="C41" s="127">
        <v>-2008487.3499999996</v>
      </c>
      <c r="D41" s="127">
        <v>12254661.649999997</v>
      </c>
      <c r="E41" s="127">
        <v>11710184.970000001</v>
      </c>
      <c r="F41" s="127">
        <v>11710184.970000001</v>
      </c>
      <c r="G41" s="127">
        <v>544476.67999999993</v>
      </c>
    </row>
    <row r="42" spans="1:7">
      <c r="A42" s="128"/>
      <c r="B42" s="127"/>
      <c r="C42" s="127"/>
      <c r="D42" s="127"/>
      <c r="E42" s="127"/>
      <c r="F42" s="127"/>
      <c r="G42" s="127"/>
    </row>
    <row r="43" spans="1:7">
      <c r="A43" s="124" t="s">
        <v>450</v>
      </c>
      <c r="B43" s="125">
        <v>0</v>
      </c>
      <c r="C43" s="125">
        <v>25515602.68999999</v>
      </c>
      <c r="D43" s="125">
        <v>25515602.68999999</v>
      </c>
      <c r="E43" s="125">
        <v>25515602.68999999</v>
      </c>
      <c r="F43" s="125">
        <v>25515602.68999999</v>
      </c>
      <c r="G43" s="125">
        <v>0</v>
      </c>
    </row>
    <row r="44" spans="1:7">
      <c r="A44" s="126" t="s">
        <v>451</v>
      </c>
      <c r="B44" s="127">
        <v>0</v>
      </c>
      <c r="C44" s="127">
        <v>797968.57000000007</v>
      </c>
      <c r="D44" s="127">
        <v>797968.57000000007</v>
      </c>
      <c r="E44" s="127">
        <v>797968.57000000007</v>
      </c>
      <c r="F44" s="127">
        <v>797968.57000000007</v>
      </c>
      <c r="G44" s="127">
        <v>0</v>
      </c>
    </row>
    <row r="45" spans="1:7">
      <c r="A45" s="129" t="s">
        <v>452</v>
      </c>
      <c r="B45" s="127">
        <v>0</v>
      </c>
      <c r="C45" s="127">
        <v>0</v>
      </c>
      <c r="D45" s="127">
        <v>0</v>
      </c>
      <c r="E45" s="127">
        <v>0</v>
      </c>
      <c r="F45" s="127">
        <v>0</v>
      </c>
      <c r="G45" s="127">
        <v>0</v>
      </c>
    </row>
    <row r="46" spans="1:7">
      <c r="A46" s="126" t="s">
        <v>453</v>
      </c>
      <c r="B46" s="127">
        <v>0</v>
      </c>
      <c r="C46" s="127">
        <v>0</v>
      </c>
      <c r="D46" s="127">
        <v>0</v>
      </c>
      <c r="E46" s="127">
        <v>0</v>
      </c>
      <c r="F46" s="127">
        <v>0</v>
      </c>
      <c r="G46" s="127">
        <v>0</v>
      </c>
    </row>
    <row r="47" spans="1:7">
      <c r="A47" s="126" t="s">
        <v>454</v>
      </c>
      <c r="B47" s="127">
        <v>0</v>
      </c>
      <c r="C47" s="127">
        <v>24717634.11999999</v>
      </c>
      <c r="D47" s="127">
        <v>24717634.11999999</v>
      </c>
      <c r="E47" s="127">
        <v>24717634.11999999</v>
      </c>
      <c r="F47" s="127">
        <v>24717634.11999999</v>
      </c>
      <c r="G47" s="127">
        <v>0</v>
      </c>
    </row>
    <row r="48" spans="1:7">
      <c r="A48" s="128"/>
      <c r="B48" s="127"/>
      <c r="C48" s="127"/>
      <c r="D48" s="127"/>
      <c r="E48" s="127"/>
      <c r="F48" s="127"/>
      <c r="G48" s="127"/>
    </row>
    <row r="49" spans="1:7">
      <c r="A49" s="124" t="s">
        <v>455</v>
      </c>
      <c r="B49" s="125">
        <v>139887108</v>
      </c>
      <c r="C49" s="125">
        <v>84378770.5</v>
      </c>
      <c r="D49" s="125">
        <v>224265878.49999997</v>
      </c>
      <c r="E49" s="125">
        <v>194927782.66999999</v>
      </c>
      <c r="F49" s="125">
        <v>194927782.66999999</v>
      </c>
      <c r="G49" s="125">
        <v>29338095.829999983</v>
      </c>
    </row>
    <row r="50" spans="1:7">
      <c r="A50" s="124" t="s">
        <v>423</v>
      </c>
      <c r="B50" s="125">
        <v>35443969</v>
      </c>
      <c r="C50" s="125">
        <v>42727819.110000007</v>
      </c>
      <c r="D50" s="125">
        <v>78171788.109999985</v>
      </c>
      <c r="E50" s="125">
        <v>52813563.539999999</v>
      </c>
      <c r="F50" s="125">
        <v>52813563.539999999</v>
      </c>
      <c r="G50" s="125">
        <v>25358224.569999985</v>
      </c>
    </row>
    <row r="51" spans="1:7">
      <c r="A51" s="126" t="s">
        <v>424</v>
      </c>
      <c r="B51" s="127">
        <v>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</row>
    <row r="52" spans="1:7">
      <c r="A52" s="126" t="s">
        <v>425</v>
      </c>
      <c r="B52" s="127">
        <v>0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</row>
    <row r="53" spans="1:7">
      <c r="A53" s="126" t="s">
        <v>426</v>
      </c>
      <c r="B53" s="127">
        <v>0</v>
      </c>
      <c r="C53" s="127">
        <v>119078.59000000001</v>
      </c>
      <c r="D53" s="127">
        <v>119078.59000000001</v>
      </c>
      <c r="E53" s="127">
        <v>119078.59000000001</v>
      </c>
      <c r="F53" s="127">
        <v>119078.59000000001</v>
      </c>
      <c r="G53" s="127">
        <v>0</v>
      </c>
    </row>
    <row r="54" spans="1:7">
      <c r="A54" s="126" t="s">
        <v>427</v>
      </c>
      <c r="B54" s="127">
        <v>0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</row>
    <row r="55" spans="1:7">
      <c r="A55" s="126" t="s">
        <v>428</v>
      </c>
      <c r="B55" s="127">
        <v>0</v>
      </c>
      <c r="C55" s="127">
        <v>2195843.66</v>
      </c>
      <c r="D55" s="127">
        <v>2195843.66</v>
      </c>
      <c r="E55" s="127">
        <v>2195843.66</v>
      </c>
      <c r="F55" s="127">
        <v>2195843.66</v>
      </c>
      <c r="G55" s="127">
        <v>0</v>
      </c>
    </row>
    <row r="56" spans="1:7">
      <c r="A56" s="126" t="s">
        <v>429</v>
      </c>
      <c r="B56" s="127">
        <v>0</v>
      </c>
      <c r="C56" s="127">
        <v>0</v>
      </c>
      <c r="D56" s="127">
        <v>0</v>
      </c>
      <c r="E56" s="127">
        <v>0</v>
      </c>
      <c r="F56" s="127">
        <v>0</v>
      </c>
      <c r="G56" s="127">
        <v>0</v>
      </c>
    </row>
    <row r="57" spans="1:7">
      <c r="A57" s="126" t="s">
        <v>430</v>
      </c>
      <c r="B57" s="127">
        <v>35443969</v>
      </c>
      <c r="C57" s="127">
        <v>39962218.690000005</v>
      </c>
      <c r="D57" s="127">
        <v>75406187.689999983</v>
      </c>
      <c r="E57" s="127">
        <v>50047963.119999997</v>
      </c>
      <c r="F57" s="127">
        <v>50047963.119999997</v>
      </c>
      <c r="G57" s="127">
        <v>25358224.57</v>
      </c>
    </row>
    <row r="58" spans="1:7">
      <c r="A58" s="126" t="s">
        <v>431</v>
      </c>
      <c r="B58" s="127">
        <v>0</v>
      </c>
      <c r="C58" s="127">
        <v>450678.17000000004</v>
      </c>
      <c r="D58" s="127">
        <v>450678.17000000004</v>
      </c>
      <c r="E58" s="127">
        <v>450678.17000000004</v>
      </c>
      <c r="F58" s="127">
        <v>450678.17000000004</v>
      </c>
      <c r="G58" s="127">
        <v>0</v>
      </c>
    </row>
    <row r="59" spans="1:7">
      <c r="A59" s="128"/>
      <c r="B59" s="127"/>
      <c r="C59" s="127"/>
      <c r="D59" s="127"/>
      <c r="E59" s="127"/>
      <c r="F59" s="127"/>
      <c r="G59" s="127"/>
    </row>
    <row r="60" spans="1:7">
      <c r="A60" s="124" t="s">
        <v>432</v>
      </c>
      <c r="B60" s="125">
        <v>89443139</v>
      </c>
      <c r="C60" s="125">
        <v>39483605.439999998</v>
      </c>
      <c r="D60" s="125">
        <v>128926744.44</v>
      </c>
      <c r="E60" s="125">
        <v>124946873.18000001</v>
      </c>
      <c r="F60" s="125">
        <v>124946873.18000001</v>
      </c>
      <c r="G60" s="125">
        <v>3979871.2599999905</v>
      </c>
    </row>
    <row r="61" spans="1:7">
      <c r="A61" s="126" t="s">
        <v>433</v>
      </c>
      <c r="B61" s="127">
        <v>0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</row>
    <row r="62" spans="1:7">
      <c r="A62" s="126" t="s">
        <v>434</v>
      </c>
      <c r="B62" s="127">
        <v>89443139</v>
      </c>
      <c r="C62" s="127">
        <v>39483605.439999998</v>
      </c>
      <c r="D62" s="127">
        <v>128926744.44</v>
      </c>
      <c r="E62" s="127">
        <v>124946873.18000001</v>
      </c>
      <c r="F62" s="127">
        <v>124946873.18000001</v>
      </c>
      <c r="G62" s="127">
        <v>3979871.2599999988</v>
      </c>
    </row>
    <row r="63" spans="1:7">
      <c r="A63" s="126" t="s">
        <v>435</v>
      </c>
      <c r="B63" s="127">
        <v>0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</row>
    <row r="64" spans="1:7">
      <c r="A64" s="126" t="s">
        <v>436</v>
      </c>
      <c r="B64" s="127">
        <v>0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</row>
    <row r="65" spans="1:7">
      <c r="A65" s="126" t="s">
        <v>437</v>
      </c>
      <c r="B65" s="127">
        <v>0</v>
      </c>
      <c r="C65" s="127">
        <v>0</v>
      </c>
      <c r="D65" s="127">
        <v>0</v>
      </c>
      <c r="E65" s="127">
        <v>0</v>
      </c>
      <c r="F65" s="127">
        <v>0</v>
      </c>
      <c r="G65" s="127">
        <v>0</v>
      </c>
    </row>
    <row r="66" spans="1:7">
      <c r="A66" s="126" t="s">
        <v>438</v>
      </c>
      <c r="B66" s="127">
        <v>0</v>
      </c>
      <c r="C66" s="127">
        <v>0</v>
      </c>
      <c r="D66" s="127">
        <v>0</v>
      </c>
      <c r="E66" s="127">
        <v>0</v>
      </c>
      <c r="F66" s="127">
        <v>0</v>
      </c>
      <c r="G66" s="127">
        <v>0</v>
      </c>
    </row>
    <row r="67" spans="1:7">
      <c r="A67" s="126" t="s">
        <v>439</v>
      </c>
      <c r="B67" s="127">
        <v>0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</row>
    <row r="68" spans="1:7">
      <c r="A68" s="128"/>
      <c r="B68" s="127"/>
      <c r="C68" s="127"/>
      <c r="D68" s="127"/>
      <c r="E68" s="127"/>
      <c r="F68" s="127"/>
      <c r="G68" s="127"/>
    </row>
    <row r="69" spans="1:7">
      <c r="A69" s="124" t="s">
        <v>440</v>
      </c>
      <c r="B69" s="125">
        <v>0</v>
      </c>
      <c r="C69" s="125">
        <v>1570349.85</v>
      </c>
      <c r="D69" s="125">
        <v>1570349.85</v>
      </c>
      <c r="E69" s="125">
        <v>1570349.85</v>
      </c>
      <c r="F69" s="125">
        <v>1570349.85</v>
      </c>
      <c r="G69" s="125">
        <v>0</v>
      </c>
    </row>
    <row r="70" spans="1:7">
      <c r="A70" s="126" t="s">
        <v>441</v>
      </c>
      <c r="B70" s="127">
        <v>0</v>
      </c>
      <c r="C70" s="127">
        <v>5792.35</v>
      </c>
      <c r="D70" s="127">
        <v>5792.35</v>
      </c>
      <c r="E70" s="127">
        <v>5792.35</v>
      </c>
      <c r="F70" s="127">
        <v>5792.35</v>
      </c>
      <c r="G70" s="127">
        <v>0</v>
      </c>
    </row>
    <row r="71" spans="1:7">
      <c r="A71" s="126" t="s">
        <v>442</v>
      </c>
      <c r="B71" s="127">
        <v>0</v>
      </c>
      <c r="C71" s="127">
        <v>1543112.77</v>
      </c>
      <c r="D71" s="127">
        <v>1543112.77</v>
      </c>
      <c r="E71" s="127">
        <v>1543112.77</v>
      </c>
      <c r="F71" s="127">
        <v>1543112.77</v>
      </c>
      <c r="G71" s="127">
        <v>0</v>
      </c>
    </row>
    <row r="72" spans="1:7">
      <c r="A72" s="126" t="s">
        <v>443</v>
      </c>
      <c r="B72" s="127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</row>
    <row r="73" spans="1:7">
      <c r="A73" s="126" t="s">
        <v>444</v>
      </c>
      <c r="B73" s="127">
        <v>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</row>
    <row r="74" spans="1:7">
      <c r="A74" s="126" t="s">
        <v>445</v>
      </c>
      <c r="B74" s="127">
        <v>0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</row>
    <row r="75" spans="1:7">
      <c r="A75" s="126" t="s">
        <v>446</v>
      </c>
      <c r="B75" s="127">
        <v>0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</row>
    <row r="76" spans="1:7">
      <c r="A76" s="126" t="s">
        <v>447</v>
      </c>
      <c r="B76" s="127">
        <v>0</v>
      </c>
      <c r="C76" s="127">
        <v>0</v>
      </c>
      <c r="D76" s="127">
        <v>0</v>
      </c>
      <c r="E76" s="127">
        <v>0</v>
      </c>
      <c r="F76" s="127">
        <v>0</v>
      </c>
      <c r="G76" s="127">
        <v>0</v>
      </c>
    </row>
    <row r="77" spans="1:7">
      <c r="A77" s="126" t="s">
        <v>448</v>
      </c>
      <c r="B77" s="127">
        <v>0</v>
      </c>
      <c r="C77" s="127">
        <v>0</v>
      </c>
      <c r="D77" s="127">
        <v>0</v>
      </c>
      <c r="E77" s="127">
        <v>0</v>
      </c>
      <c r="F77" s="127">
        <v>0</v>
      </c>
      <c r="G77" s="127">
        <v>0</v>
      </c>
    </row>
    <row r="78" spans="1:7">
      <c r="A78" s="130" t="s">
        <v>449</v>
      </c>
      <c r="B78" s="131">
        <v>0</v>
      </c>
      <c r="C78" s="131">
        <v>21444.73</v>
      </c>
      <c r="D78" s="131">
        <v>21444.73</v>
      </c>
      <c r="E78" s="131">
        <v>21444.73</v>
      </c>
      <c r="F78" s="131">
        <v>21444.73</v>
      </c>
      <c r="G78" s="131">
        <v>0</v>
      </c>
    </row>
    <row r="79" spans="1:7">
      <c r="A79" s="128"/>
      <c r="B79" s="127"/>
      <c r="C79" s="127"/>
      <c r="D79" s="127"/>
      <c r="E79" s="127"/>
      <c r="F79" s="127"/>
      <c r="G79" s="127"/>
    </row>
    <row r="80" spans="1:7">
      <c r="A80" s="124" t="s">
        <v>450</v>
      </c>
      <c r="B80" s="125">
        <v>15000000</v>
      </c>
      <c r="C80" s="125">
        <v>596996.09999999963</v>
      </c>
      <c r="D80" s="125">
        <v>15596996.1</v>
      </c>
      <c r="E80" s="125">
        <v>15596996.1</v>
      </c>
      <c r="F80" s="125">
        <v>15596996.1</v>
      </c>
      <c r="G80" s="125">
        <v>0</v>
      </c>
    </row>
    <row r="81" spans="1:7">
      <c r="A81" s="126" t="s">
        <v>451</v>
      </c>
      <c r="B81" s="127">
        <v>15000000</v>
      </c>
      <c r="C81" s="127">
        <v>-4927368.4000000004</v>
      </c>
      <c r="D81" s="127">
        <v>10072631.6</v>
      </c>
      <c r="E81" s="127">
        <v>10072631.6</v>
      </c>
      <c r="F81" s="127">
        <v>10072631.6</v>
      </c>
      <c r="G81" s="127">
        <v>0</v>
      </c>
    </row>
    <row r="82" spans="1:7">
      <c r="A82" s="129" t="s">
        <v>452</v>
      </c>
      <c r="B82" s="127">
        <v>0</v>
      </c>
      <c r="C82" s="127">
        <v>0</v>
      </c>
      <c r="D82" s="127">
        <v>0</v>
      </c>
      <c r="E82" s="127">
        <v>0</v>
      </c>
      <c r="F82" s="127">
        <v>0</v>
      </c>
      <c r="G82" s="127">
        <v>0</v>
      </c>
    </row>
    <row r="83" spans="1:7">
      <c r="A83" s="126" t="s">
        <v>453</v>
      </c>
      <c r="B83" s="127">
        <v>0</v>
      </c>
      <c r="C83" s="127">
        <v>0</v>
      </c>
      <c r="D83" s="127">
        <v>0</v>
      </c>
      <c r="E83" s="127">
        <v>0</v>
      </c>
      <c r="F83" s="127">
        <v>0</v>
      </c>
      <c r="G83" s="127">
        <v>0</v>
      </c>
    </row>
    <row r="84" spans="1:7">
      <c r="A84" s="126" t="s">
        <v>454</v>
      </c>
      <c r="B84" s="127">
        <v>0</v>
      </c>
      <c r="C84" s="127">
        <v>5524364.5</v>
      </c>
      <c r="D84" s="127">
        <v>5524364.5</v>
      </c>
      <c r="E84" s="127">
        <v>5524364.5</v>
      </c>
      <c r="F84" s="127">
        <v>5524364.5</v>
      </c>
      <c r="G84" s="127">
        <v>0</v>
      </c>
    </row>
    <row r="85" spans="1:7">
      <c r="A85" s="128"/>
      <c r="B85" s="127"/>
      <c r="C85" s="127"/>
      <c r="D85" s="127"/>
      <c r="E85" s="127"/>
      <c r="F85" s="127"/>
      <c r="G85" s="127"/>
    </row>
    <row r="86" spans="1:7">
      <c r="A86" s="124" t="s">
        <v>400</v>
      </c>
      <c r="B86" s="125">
        <v>1282306244</v>
      </c>
      <c r="C86" s="125">
        <v>613642158.10000026</v>
      </c>
      <c r="D86" s="125">
        <v>1895948402.1000001</v>
      </c>
      <c r="E86" s="125">
        <v>1585348875.1700006</v>
      </c>
      <c r="F86" s="125">
        <v>1585348875.1700006</v>
      </c>
      <c r="G86" s="125">
        <v>310599526.93000013</v>
      </c>
    </row>
    <row r="87" spans="1:7" ht="14.4" thickBot="1">
      <c r="A87" s="132"/>
      <c r="B87" s="133"/>
      <c r="C87" s="133"/>
      <c r="D87" s="133"/>
      <c r="E87" s="133"/>
      <c r="F87" s="133"/>
      <c r="G87" s="133"/>
    </row>
    <row r="88" spans="1:7">
      <c r="A88" s="80" t="s">
        <v>205</v>
      </c>
    </row>
    <row r="89" spans="1:7">
      <c r="A89" s="80" t="s">
        <v>126</v>
      </c>
    </row>
  </sheetData>
  <mergeCells count="9">
    <mergeCell ref="A8:A10"/>
    <mergeCell ref="B8:F9"/>
    <mergeCell ref="G8:G10"/>
    <mergeCell ref="A3:G3"/>
    <mergeCell ref="A2:G2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scale="4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view="pageBreakPreview" topLeftCell="B1" zoomScale="60" zoomScaleNormal="100" workbookViewId="0">
      <selection activeCell="D33" sqref="D33"/>
    </sheetView>
  </sheetViews>
  <sheetFormatPr baseColWidth="10" defaultColWidth="11" defaultRowHeight="13.8"/>
  <cols>
    <col min="1" max="1" width="11" style="80" hidden="1" customWidth="1"/>
    <col min="2" max="2" width="66.88671875" style="80" customWidth="1"/>
    <col min="3" max="8" width="19" style="80" customWidth="1"/>
    <col min="9" max="9" width="4.88671875" style="80" customWidth="1"/>
    <col min="10" max="16384" width="11" style="80"/>
  </cols>
  <sheetData>
    <row r="1" spans="2:8" ht="14.4" thickBot="1"/>
    <row r="2" spans="2:8" ht="14.4" thickBot="1">
      <c r="B2" s="229" t="s">
        <v>249</v>
      </c>
      <c r="C2" s="230"/>
      <c r="D2" s="230"/>
      <c r="E2" s="230"/>
      <c r="F2" s="230"/>
      <c r="G2" s="230"/>
      <c r="H2" s="253"/>
    </row>
    <row r="3" spans="2:8">
      <c r="B3" s="229"/>
      <c r="C3" s="230"/>
      <c r="D3" s="230"/>
      <c r="E3" s="230"/>
      <c r="F3" s="230"/>
      <c r="G3" s="230"/>
      <c r="H3" s="253"/>
    </row>
    <row r="4" spans="2:8">
      <c r="B4" s="224" t="s">
        <v>319</v>
      </c>
      <c r="C4" s="225"/>
      <c r="D4" s="225"/>
      <c r="E4" s="225"/>
      <c r="F4" s="225"/>
      <c r="G4" s="225"/>
      <c r="H4" s="254"/>
    </row>
    <row r="5" spans="2:8">
      <c r="B5" s="224" t="s">
        <v>456</v>
      </c>
      <c r="C5" s="225"/>
      <c r="D5" s="225"/>
      <c r="E5" s="225"/>
      <c r="F5" s="225"/>
      <c r="G5" s="225"/>
      <c r="H5" s="254"/>
    </row>
    <row r="6" spans="2:8">
      <c r="B6" s="224" t="s">
        <v>171</v>
      </c>
      <c r="C6" s="225"/>
      <c r="D6" s="225"/>
      <c r="E6" s="225"/>
      <c r="F6" s="225"/>
      <c r="G6" s="225"/>
      <c r="H6" s="254"/>
    </row>
    <row r="7" spans="2:8" ht="14.4" thickBot="1">
      <c r="B7" s="232" t="s">
        <v>3</v>
      </c>
      <c r="C7" s="233"/>
      <c r="D7" s="233"/>
      <c r="E7" s="233"/>
      <c r="F7" s="233"/>
      <c r="G7" s="233"/>
      <c r="H7" s="255"/>
    </row>
    <row r="8" spans="2:8" ht="14.4" thickBot="1">
      <c r="B8" s="256" t="s">
        <v>207</v>
      </c>
      <c r="C8" s="248" t="s">
        <v>321</v>
      </c>
      <c r="D8" s="249"/>
      <c r="E8" s="249"/>
      <c r="F8" s="249"/>
      <c r="G8" s="250"/>
      <c r="H8" s="246" t="s">
        <v>322</v>
      </c>
    </row>
    <row r="9" spans="2:8" ht="28.2" thickBot="1">
      <c r="B9" s="236"/>
      <c r="C9" s="82" t="s">
        <v>211</v>
      </c>
      <c r="D9" s="82" t="s">
        <v>323</v>
      </c>
      <c r="E9" s="82" t="s">
        <v>324</v>
      </c>
      <c r="F9" s="82" t="s">
        <v>457</v>
      </c>
      <c r="G9" s="82" t="s">
        <v>227</v>
      </c>
      <c r="H9" s="247"/>
    </row>
    <row r="10" spans="2:8">
      <c r="B10" s="134" t="s">
        <v>458</v>
      </c>
      <c r="C10" s="113">
        <v>544852204</v>
      </c>
      <c r="D10" s="113">
        <v>2756721.4600000028</v>
      </c>
      <c r="E10" s="113">
        <v>547608925.46000004</v>
      </c>
      <c r="F10" s="113">
        <v>533176791.48000014</v>
      </c>
      <c r="G10" s="113">
        <v>533176791.48000014</v>
      </c>
      <c r="H10" s="135">
        <v>14432133.9799999</v>
      </c>
    </row>
    <row r="11" spans="2:8" ht="20.25" customHeight="1">
      <c r="B11" s="136" t="s">
        <v>459</v>
      </c>
      <c r="C11" s="113">
        <v>340465899</v>
      </c>
      <c r="D11" s="135">
        <v>-3766615.3699999973</v>
      </c>
      <c r="E11" s="108">
        <v>336699283.63000011</v>
      </c>
      <c r="F11" s="135">
        <v>334330038.26000011</v>
      </c>
      <c r="G11" s="135">
        <v>334330038.26000011</v>
      </c>
      <c r="H11" s="108">
        <v>2369245.37</v>
      </c>
    </row>
    <row r="12" spans="2:8">
      <c r="B12" s="136" t="s">
        <v>460</v>
      </c>
      <c r="C12" s="113">
        <v>0</v>
      </c>
      <c r="D12" s="135">
        <v>0</v>
      </c>
      <c r="E12" s="108">
        <v>0</v>
      </c>
      <c r="F12" s="135">
        <v>0</v>
      </c>
      <c r="G12" s="135">
        <v>0</v>
      </c>
      <c r="H12" s="108">
        <v>0</v>
      </c>
    </row>
    <row r="13" spans="2:8">
      <c r="B13" s="136" t="s">
        <v>461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8">
        <v>0</v>
      </c>
    </row>
    <row r="14" spans="2:8">
      <c r="B14" s="137" t="s">
        <v>462</v>
      </c>
      <c r="C14" s="113">
        <v>0</v>
      </c>
      <c r="D14" s="135">
        <v>0</v>
      </c>
      <c r="E14" s="108">
        <v>0</v>
      </c>
      <c r="F14" s="135">
        <v>0</v>
      </c>
      <c r="G14" s="135">
        <v>0</v>
      </c>
      <c r="H14" s="108">
        <v>0</v>
      </c>
    </row>
    <row r="15" spans="2:8">
      <c r="B15" s="137" t="s">
        <v>463</v>
      </c>
      <c r="C15" s="113">
        <v>0</v>
      </c>
      <c r="D15" s="135">
        <v>0</v>
      </c>
      <c r="E15" s="108">
        <v>0</v>
      </c>
      <c r="F15" s="135">
        <v>0</v>
      </c>
      <c r="G15" s="135">
        <v>0</v>
      </c>
      <c r="H15" s="108">
        <v>0</v>
      </c>
    </row>
    <row r="16" spans="2:8">
      <c r="B16" s="136" t="s">
        <v>464</v>
      </c>
      <c r="C16" s="113">
        <v>201986305</v>
      </c>
      <c r="D16" s="135">
        <v>-3555313.48</v>
      </c>
      <c r="E16" s="108">
        <v>198430991.52000001</v>
      </c>
      <c r="F16" s="135">
        <v>196025009.97000003</v>
      </c>
      <c r="G16" s="135">
        <v>196025009.97000003</v>
      </c>
      <c r="H16" s="108">
        <v>2405981.5499999998</v>
      </c>
    </row>
    <row r="17" spans="2:8" ht="27.6">
      <c r="B17" s="136" t="s">
        <v>465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8">
        <v>0</v>
      </c>
    </row>
    <row r="18" spans="2:8">
      <c r="B18" s="137" t="s">
        <v>466</v>
      </c>
      <c r="C18" s="113">
        <v>0</v>
      </c>
      <c r="D18" s="135">
        <v>0</v>
      </c>
      <c r="E18" s="108">
        <v>0</v>
      </c>
      <c r="F18" s="135">
        <v>0</v>
      </c>
      <c r="G18" s="135">
        <v>0</v>
      </c>
      <c r="H18" s="108">
        <v>0</v>
      </c>
    </row>
    <row r="19" spans="2:8">
      <c r="B19" s="137" t="s">
        <v>467</v>
      </c>
      <c r="C19" s="113">
        <v>0</v>
      </c>
      <c r="D19" s="135">
        <v>0</v>
      </c>
      <c r="E19" s="108">
        <v>0</v>
      </c>
      <c r="F19" s="135">
        <v>0</v>
      </c>
      <c r="G19" s="135">
        <v>0</v>
      </c>
      <c r="H19" s="108">
        <v>0</v>
      </c>
    </row>
    <row r="20" spans="2:8">
      <c r="B20" s="136" t="s">
        <v>468</v>
      </c>
      <c r="C20" s="113">
        <v>2400000</v>
      </c>
      <c r="D20" s="135">
        <v>10078650.310000001</v>
      </c>
      <c r="E20" s="108">
        <v>12478650.310000001</v>
      </c>
      <c r="F20" s="135">
        <v>2821743.25</v>
      </c>
      <c r="G20" s="135">
        <v>2821743.25</v>
      </c>
      <c r="H20" s="108">
        <v>9656907.0600000005</v>
      </c>
    </row>
    <row r="21" spans="2:8" s="142" customFormat="1">
      <c r="B21" s="138"/>
      <c r="C21" s="139"/>
      <c r="D21" s="140"/>
      <c r="E21" s="140"/>
      <c r="F21" s="140"/>
      <c r="G21" s="140"/>
      <c r="H21" s="141"/>
    </row>
    <row r="22" spans="2:8">
      <c r="B22" s="134" t="s">
        <v>469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35">
        <v>0</v>
      </c>
    </row>
    <row r="23" spans="2:8" ht="18.75" customHeight="1">
      <c r="B23" s="136" t="s">
        <v>459</v>
      </c>
      <c r="C23" s="113">
        <v>0</v>
      </c>
      <c r="D23" s="135">
        <v>0</v>
      </c>
      <c r="E23" s="108">
        <v>0</v>
      </c>
      <c r="F23" s="135">
        <v>0</v>
      </c>
      <c r="G23" s="135">
        <v>0</v>
      </c>
      <c r="H23" s="108">
        <v>0</v>
      </c>
    </row>
    <row r="24" spans="2:8">
      <c r="B24" s="136" t="s">
        <v>460</v>
      </c>
      <c r="C24" s="113">
        <v>0</v>
      </c>
      <c r="D24" s="135">
        <v>0</v>
      </c>
      <c r="E24" s="108">
        <v>0</v>
      </c>
      <c r="F24" s="135">
        <v>0</v>
      </c>
      <c r="G24" s="135">
        <v>0</v>
      </c>
      <c r="H24" s="108">
        <v>0</v>
      </c>
    </row>
    <row r="25" spans="2:8">
      <c r="B25" s="136" t="s">
        <v>461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8">
        <v>0</v>
      </c>
    </row>
    <row r="26" spans="2:8">
      <c r="B26" s="137" t="s">
        <v>462</v>
      </c>
      <c r="C26" s="113">
        <v>0</v>
      </c>
      <c r="D26" s="135">
        <v>0</v>
      </c>
      <c r="E26" s="108">
        <v>0</v>
      </c>
      <c r="F26" s="135">
        <v>0</v>
      </c>
      <c r="G26" s="135">
        <v>0</v>
      </c>
      <c r="H26" s="108">
        <v>0</v>
      </c>
    </row>
    <row r="27" spans="2:8">
      <c r="B27" s="137" t="s">
        <v>463</v>
      </c>
      <c r="C27" s="113">
        <v>0</v>
      </c>
      <c r="D27" s="135">
        <v>0</v>
      </c>
      <c r="E27" s="108">
        <v>0</v>
      </c>
      <c r="F27" s="135">
        <v>0</v>
      </c>
      <c r="G27" s="135">
        <v>0</v>
      </c>
      <c r="H27" s="108">
        <v>0</v>
      </c>
    </row>
    <row r="28" spans="2:8">
      <c r="B28" s="136" t="s">
        <v>464</v>
      </c>
      <c r="C28" s="113">
        <v>0</v>
      </c>
      <c r="D28" s="135">
        <v>0</v>
      </c>
      <c r="E28" s="108">
        <v>0</v>
      </c>
      <c r="F28" s="135">
        <v>0</v>
      </c>
      <c r="G28" s="135">
        <v>0</v>
      </c>
      <c r="H28" s="108">
        <v>0</v>
      </c>
    </row>
    <row r="29" spans="2:8" ht="27.6">
      <c r="B29" s="136" t="s">
        <v>465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8">
        <v>0</v>
      </c>
    </row>
    <row r="30" spans="2:8">
      <c r="B30" s="137" t="s">
        <v>466</v>
      </c>
      <c r="C30" s="113">
        <v>0</v>
      </c>
      <c r="D30" s="135">
        <v>0</v>
      </c>
      <c r="E30" s="108">
        <v>0</v>
      </c>
      <c r="F30" s="135">
        <v>0</v>
      </c>
      <c r="G30" s="135">
        <v>0</v>
      </c>
      <c r="H30" s="108">
        <v>0</v>
      </c>
    </row>
    <row r="31" spans="2:8">
      <c r="B31" s="137" t="s">
        <v>467</v>
      </c>
      <c r="C31" s="113">
        <v>0</v>
      </c>
      <c r="D31" s="135">
        <v>0</v>
      </c>
      <c r="E31" s="108">
        <v>0</v>
      </c>
      <c r="F31" s="135">
        <v>0</v>
      </c>
      <c r="G31" s="135">
        <v>0</v>
      </c>
      <c r="H31" s="108">
        <v>0</v>
      </c>
    </row>
    <row r="32" spans="2:8">
      <c r="B32" s="136" t="s">
        <v>468</v>
      </c>
      <c r="C32" s="113">
        <v>0</v>
      </c>
      <c r="D32" s="135">
        <v>0</v>
      </c>
      <c r="E32" s="108">
        <v>0</v>
      </c>
      <c r="F32" s="135">
        <v>0</v>
      </c>
      <c r="G32" s="135">
        <v>0</v>
      </c>
      <c r="H32" s="108">
        <v>0</v>
      </c>
    </row>
    <row r="33" spans="2:8">
      <c r="B33" s="134" t="s">
        <v>470</v>
      </c>
      <c r="C33" s="113">
        <v>544852204</v>
      </c>
      <c r="D33" s="113">
        <v>2756721.4600000028</v>
      </c>
      <c r="E33" s="113">
        <v>547608925.46000004</v>
      </c>
      <c r="F33" s="113">
        <v>533176791.48000014</v>
      </c>
      <c r="G33" s="113">
        <v>533176791.48000014</v>
      </c>
      <c r="H33" s="113">
        <v>14432133.9799999</v>
      </c>
    </row>
    <row r="34" spans="2:8" ht="14.4" thickBot="1">
      <c r="B34" s="143"/>
      <c r="C34" s="144"/>
      <c r="D34" s="145"/>
      <c r="E34" s="145"/>
      <c r="F34" s="145"/>
      <c r="G34" s="145"/>
      <c r="H34" s="145"/>
    </row>
    <row r="35" spans="2:8">
      <c r="B35" s="80" t="s">
        <v>205</v>
      </c>
    </row>
    <row r="36" spans="2:8" ht="12.75" customHeight="1">
      <c r="B36" s="252" t="s">
        <v>126</v>
      </c>
      <c r="C36" s="252"/>
      <c r="D36" s="252"/>
      <c r="E36" s="252"/>
      <c r="F36" s="252"/>
      <c r="G36" s="252"/>
      <c r="H36" s="252"/>
    </row>
    <row r="37" spans="2:8">
      <c r="B37" s="252"/>
      <c r="C37" s="252"/>
      <c r="D37" s="252"/>
      <c r="E37" s="252"/>
      <c r="F37" s="252"/>
      <c r="G37" s="252"/>
      <c r="H37" s="252"/>
    </row>
  </sheetData>
  <mergeCells count="10">
    <mergeCell ref="B36:H37"/>
    <mergeCell ref="B3:H3"/>
    <mergeCell ref="B2:H2"/>
    <mergeCell ref="B4:H4"/>
    <mergeCell ref="B5:H5"/>
    <mergeCell ref="B6:H6"/>
    <mergeCell ref="B7:H7"/>
    <mergeCell ref="B8:B9"/>
    <mergeCell ref="C8:G8"/>
    <mergeCell ref="H8:H9"/>
  </mergeCells>
  <pageMargins left="0.7" right="0.7" top="0.75" bottom="0.75" header="0.3" footer="0.3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11</vt:i4>
      </vt:variant>
    </vt:vector>
  </HeadingPairs>
  <TitlesOfParts>
    <vt:vector size="21" baseType="lpstr">
      <vt:lpstr>F1_ESFD</vt:lpstr>
      <vt:lpstr>F2_IADPOP</vt:lpstr>
      <vt:lpstr>F3_IAODF</vt:lpstr>
      <vt:lpstr>F4_BP</vt:lpstr>
      <vt:lpstr>F5_EAID</vt:lpstr>
      <vt:lpstr>F6a_EAEPED_COG</vt:lpstr>
      <vt:lpstr>F6b_EAEPED_CA</vt:lpstr>
      <vt:lpstr>F6c_EAEPED_CF</vt:lpstr>
      <vt:lpstr>F6d_EAEPED_CSP</vt:lpstr>
      <vt:lpstr>Informe Estudio Act</vt:lpstr>
      <vt:lpstr>'F2_IADPOP'!Área_de_impresión</vt:lpstr>
      <vt:lpstr>'F3_IAODF'!Área_de_impresión</vt:lpstr>
      <vt:lpstr>'F4_BP'!Área_de_impresión</vt:lpstr>
      <vt:lpstr>'F5_EAID'!Área_de_impresión</vt:lpstr>
      <vt:lpstr>'F6a_EAEPED_COG'!Área_de_impresión</vt:lpstr>
      <vt:lpstr>'F6b_EAEPED_CA'!Área_de_impresión</vt:lpstr>
      <vt:lpstr>'F6c_EAEPED_CF'!Área_de_impresión</vt:lpstr>
      <vt:lpstr>'F6d_EAEPED_CSP'!Área_de_impresión</vt:lpstr>
      <vt:lpstr>'F5_EAID'!Títulos_a_imprimir</vt:lpstr>
      <vt:lpstr>'F6a_EAEPED_COG'!Títulos_a_imprimir</vt:lpstr>
      <vt:lpstr>'F6c_EAEPED_CF'!Títulos_a_imprimir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Demian Soto Ramales</cp:lastModifiedBy>
  <cp:lastPrinted>2022-03-04T18:56:30Z</cp:lastPrinted>
  <dcterms:created xsi:type="dcterms:W3CDTF">2022-02-01T16:23:46Z</dcterms:created>
  <dcterms:modified xsi:type="dcterms:W3CDTF">2022-05-12T15:04:02Z</dcterms:modified>
</cp:coreProperties>
</file>