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.terrazas\Documents\JEFATURA CONTABILIDAD GENERAL Demian\PORTAL TRANSPARENCIA\P E N D I E N T E S\"/>
    </mc:Choice>
  </mc:AlternateContent>
  <bookViews>
    <workbookView xWindow="0" yWindow="0" windowWidth="20490" windowHeight="7650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I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G20" i="29" l="1"/>
  <c r="F20" i="29"/>
  <c r="D20" i="29"/>
  <c r="I19" i="29"/>
  <c r="H19" i="29"/>
  <c r="E19" i="29"/>
  <c r="H18" i="29"/>
  <c r="E18" i="29"/>
  <c r="I18" i="29" s="1"/>
  <c r="H17" i="29"/>
  <c r="E17" i="29"/>
  <c r="I17" i="29" s="1"/>
  <c r="I16" i="29"/>
  <c r="H16" i="29"/>
  <c r="E16" i="29"/>
  <c r="H15" i="29"/>
  <c r="E15" i="29"/>
  <c r="I15" i="29" s="1"/>
  <c r="H14" i="29"/>
  <c r="E14" i="29"/>
  <c r="I14" i="29" s="1"/>
  <c r="H13" i="29"/>
  <c r="E13" i="29"/>
  <c r="I13" i="29" s="1"/>
  <c r="I12" i="29"/>
  <c r="H12" i="29"/>
  <c r="H11" i="29"/>
  <c r="E11" i="29"/>
  <c r="I11" i="29" s="1"/>
  <c r="H10" i="29"/>
  <c r="E10" i="29"/>
  <c r="I10" i="29" s="1"/>
  <c r="H20" i="29" l="1"/>
  <c r="E20" i="29"/>
  <c r="I20" i="29" s="1"/>
  <c r="B27" i="29" l="1"/>
  <c r="H46" i="29" l="1"/>
  <c r="E46" i="29"/>
  <c r="H45" i="29"/>
  <c r="E45" i="29"/>
  <c r="H43" i="29"/>
  <c r="E43" i="29"/>
  <c r="H42" i="29"/>
  <c r="E42" i="29"/>
  <c r="H41" i="29"/>
  <c r="E41" i="29"/>
  <c r="H40" i="29"/>
  <c r="E40" i="29"/>
  <c r="G37" i="29"/>
  <c r="F37" i="29"/>
  <c r="D37" i="29"/>
  <c r="C37" i="29"/>
  <c r="G36" i="29"/>
  <c r="F36" i="29"/>
  <c r="D36" i="29"/>
  <c r="C36" i="29"/>
  <c r="G35" i="29"/>
  <c r="F35" i="29"/>
  <c r="D35" i="29"/>
  <c r="C35" i="29"/>
  <c r="G34" i="29"/>
  <c r="F34" i="29"/>
  <c r="D34" i="29"/>
  <c r="C34" i="29"/>
  <c r="I33" i="29"/>
  <c r="G32" i="29"/>
  <c r="F32" i="29"/>
  <c r="D32" i="29"/>
  <c r="E32" i="29" s="1"/>
  <c r="C32" i="29"/>
  <c r="H35" i="29" l="1"/>
  <c r="C47" i="29"/>
  <c r="E35" i="29"/>
  <c r="I35" i="29" s="1"/>
  <c r="H37" i="29"/>
  <c r="E36" i="29"/>
  <c r="I36" i="29" s="1"/>
  <c r="E34" i="29"/>
  <c r="I34" i="29" s="1"/>
  <c r="H34" i="29"/>
  <c r="H36" i="29"/>
  <c r="F47" i="29"/>
  <c r="G47" i="29"/>
  <c r="E37" i="29"/>
  <c r="I37" i="29" s="1"/>
  <c r="I32" i="29"/>
  <c r="H32" i="29"/>
  <c r="D47" i="29"/>
  <c r="H47" i="29" l="1"/>
  <c r="E47" i="29"/>
  <c r="I47" i="29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<sst xmlns="http://schemas.openxmlformats.org/spreadsheetml/2006/main" count="805" uniqueCount="154">
  <si>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</si>
  <si>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</si>
  <si>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</si>
  <si>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</si>
  <si>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</si>
  <si>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</si>
  <si>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</si>
  <si>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</si>
  <si>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</si>
  <si>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</si>
  <si>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</si>
  <si>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</si>
  <si>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</si>
  <si>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</si>
  <si>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</si>
  <si>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</si>
  <si>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</si>
  <si>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</si>
  <si>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</si>
  <si>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</si>
  <si>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</si>
  <si>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</si>
  <si>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</si>
  <si>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</si>
  <si>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</si>
  <si>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</si>
  <si>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</si>
  <si>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</si>
  <si>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</si>
  <si>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</si>
  <si>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</si>
  <si>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</si>
  <si>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</si>
  <si>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</si>
  <si>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</si>
  <si>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</si>
  <si>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</si>
  <si>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</si>
  <si>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</si>
  <si>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</si>
  <si>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</si>
  <si>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</si>
  <si>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</si>
  <si>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</si>
  <si>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</si>
  <si>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</si>
  <si>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</si>
  <si>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</si>
  <si>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</si>
  <si>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</si>
  <si>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</si>
  <si>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</si>
  <si>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</si>
  <si>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</si>
  <si>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</si>
  <si>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</si>
  <si>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</si>
  <si>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</si>
  <si>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</si>
  <si>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</si>
  <si>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</si>
  <si>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</si>
  <si>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</si>
  <si>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</si>
  <si>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</si>
  <si>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</si>
  <si>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</si>
  <si>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</si>
  <si>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</si>
  <si>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</si>
  <si>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</si>
  <si>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</si>
  <si>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</si>
  <si>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</si>
  <si>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</si>
  <si>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</si>
  <si>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</si>
  <si>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</si>
  <si>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</si>
  <si>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</si>
  <si>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</si>
  <si>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</si>
  <si>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</si>
  <si>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</si>
  <si>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</si>
  <si>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</si>
  <si>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</si>
  <si>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</si>
  <si>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</si>
  <si>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</si>
  <si>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</si>
  <si>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</si>
  <si>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</si>
  <si>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</si>
  <si>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</si>
  <si>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</si>
  <si>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</si>
  <si>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</si>
  <si>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</si>
  <si>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</si>
  <si>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</si>
  <si>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</si>
  <si>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</si>
  <si>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</si>
  <si>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</si>
  <si>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</si>
  <si>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</si>
  <si>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</si>
  <si>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</si>
  <si>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</si>
  <si>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</si>
  <si>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</si>
  <si>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</si>
  <si>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</si>
  <si>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</si>
  <si>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</si>
  <si>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</si>
  <si>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</si>
  <si>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</si>
  <si>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>Municipio de Corregidora Querétaro</t>
  </si>
  <si>
    <t xml:space="preserve">Estado Análitico de Ingresos Presupuestales 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</si>
  <si>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</si>
  <si>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</si>
  <si>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</si>
  <si>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</si>
  <si>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</si>
  <si>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</si>
  <si>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</si>
  <si>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</si>
  <si>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 xml:space="preserve">Diferencia Analitico de Ingresos EAID </t>
  </si>
  <si>
    <t>(1)</t>
  </si>
  <si>
    <t>(2)</t>
  </si>
  <si>
    <t>(3=1+2)</t>
  </si>
  <si>
    <t>(4)</t>
  </si>
  <si>
    <t>(5)</t>
  </si>
  <si>
    <t>(6=5-1)</t>
  </si>
  <si>
    <t>(6=3-4)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</si>
  <si>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</si>
  <si>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</si>
  <si>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</si>
  <si>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</si>
  <si>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</si>
  <si>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</si>
  <si>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</si>
  <si>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</si>
  <si>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</si>
  <si>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</si>
  <si>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</si>
  <si>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</si>
  <si>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</si>
  <si>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</si>
  <si>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>Del  01 de enero al 31 de octubre de 2021</t>
  </si>
  <si>
    <t>Secretaria de Tesoreria y Fianzas - Direccion de Ingresos</t>
  </si>
  <si>
    <t>Art. 66 fracción XXX de la Ley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</si>
</sst>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%"/>
    <numFmt numFmtId="167" formatCode="\$#,##0;\-\$#,##0;\$#,##0"/>
    <numFmt numFmtId="168" formatCode="#,##0_ ;\-#,##0\ "/>
    <numFmt numFmtId="169" formatCode="General_)"/>
    <numFmt numFmtId="170" formatCode="_ * #,##0.00_ ;_ * \-#,##0.00_ ;_ * &quot;-&quot;??_ ;_ @_ "/>
    <numFmt numFmtId="171" formatCode="_ &quot;$&quot;\ * #,##0.00_ ;_ &quot;$&quot;\ * \-#,##0.00_ ;_ &quot;$&quot;\ * &quot;-&quot;??_ ;_ @_ "/>
    <numFmt numFmtId="172" formatCode="#,##0.00_ ;\-#,##0.00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54" applyNumberFormat="0" applyAlignment="0" applyProtection="0"/>
    <xf numFmtId="0" fontId="63" fillId="22" borderId="55" applyNumberFormat="0" applyAlignment="0" applyProtection="0"/>
    <xf numFmtId="0" fontId="64" fillId="22" borderId="54" applyNumberFormat="0" applyAlignment="0" applyProtection="0"/>
    <xf numFmtId="0" fontId="65" fillId="0" borderId="56" applyNumberFormat="0" applyFill="0" applyAlignment="0" applyProtection="0"/>
    <xf numFmtId="0" fontId="66" fillId="23" borderId="57" applyNumberFormat="0" applyAlignment="0" applyProtection="0"/>
    <xf numFmtId="0" fontId="67" fillId="0" borderId="0" applyNumberFormat="0" applyFill="0" applyBorder="0" applyAlignment="0" applyProtection="0"/>
    <xf numFmtId="0" fontId="1" fillId="24" borderId="58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0" fillId="48" borderId="0" applyNumberFormat="0" applyBorder="0" applyAlignment="0" applyProtection="0"/>
    <xf numFmtId="44" fontId="1" fillId="0" borderId="0" applyFont="0" applyFill="0" applyBorder="0" applyAlignment="0" applyProtection="0"/>
  </cellStyleXfs>
  <cellXfs count="459">
    <xf numFmtId="0" fontId="0" fillId="0" borderId="0" xfId="0"/>
    <xf numFmtId="165" fontId="3" fillId="0" borderId="1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6" fontId="3" fillId="0" borderId="3" xfId="3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6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6" fontId="4" fillId="3" borderId="3" xfId="3" applyNumberFormat="1" applyFont="1" applyFill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7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6" fontId="6" fillId="4" borderId="3" xfId="3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vertical="center"/>
    </xf>
    <xf numFmtId="165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5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5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5" fontId="6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44" fontId="7" fillId="0" borderId="0" xfId="2" applyFont="1" applyFill="1" applyBorder="1" applyAlignment="1">
      <alignment horizontal="center" vertical="center"/>
    </xf>
    <xf numFmtId="44" fontId="7" fillId="0" borderId="0" xfId="2" applyFont="1" applyFill="1" applyBorder="1"/>
    <xf numFmtId="44" fontId="3" fillId="0" borderId="0" xfId="2" applyFont="1" applyFill="1" applyBorder="1"/>
    <xf numFmtId="166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5" fontId="2" fillId="6" borderId="3" xfId="1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vertical="center"/>
    </xf>
    <xf numFmtId="165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5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19" fillId="4" borderId="3" xfId="1" applyNumberFormat="1" applyFont="1" applyFill="1" applyBorder="1" applyAlignment="1">
      <alignment vertical="center"/>
    </xf>
    <xf numFmtId="165" fontId="19" fillId="4" borderId="0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6" fontId="4" fillId="0" borderId="18" xfId="3" applyNumberFormat="1" applyFont="1" applyFill="1" applyBorder="1" applyAlignment="1">
      <alignment vertical="center"/>
    </xf>
    <xf numFmtId="166" fontId="3" fillId="0" borderId="19" xfId="3" applyNumberFormat="1" applyFont="1" applyFill="1" applyBorder="1" applyAlignment="1">
      <alignment vertical="center"/>
    </xf>
    <xf numFmtId="166" fontId="4" fillId="0" borderId="19" xfId="3" applyNumberFormat="1" applyFont="1" applyFill="1" applyBorder="1" applyAlignment="1">
      <alignment vertical="center"/>
    </xf>
    <xf numFmtId="166" fontId="4" fillId="6" borderId="19" xfId="3" applyNumberFormat="1" applyFont="1" applyFill="1" applyBorder="1" applyAlignment="1">
      <alignment vertical="center"/>
    </xf>
    <xf numFmtId="166" fontId="3" fillId="6" borderId="19" xfId="3" applyNumberFormat="1" applyFont="1" applyFill="1" applyBorder="1" applyAlignment="1">
      <alignment vertical="center"/>
    </xf>
    <xf numFmtId="165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18" fillId="0" borderId="33" xfId="1" applyNumberFormat="1" applyFont="1" applyFill="1" applyBorder="1" applyAlignment="1">
      <alignment vertical="center"/>
    </xf>
    <xf numFmtId="166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6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3" fillId="0" borderId="26" xfId="1" applyNumberFormat="1" applyFont="1" applyFill="1" applyBorder="1" applyAlignment="1">
      <alignment vertical="center"/>
    </xf>
    <xf numFmtId="166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24" fillId="7" borderId="33" xfId="1" applyNumberFormat="1" applyFont="1" applyFill="1" applyBorder="1" applyAlignment="1">
      <alignment vertical="center"/>
    </xf>
    <xf numFmtId="166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5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4" fontId="22" fillId="0" borderId="0" xfId="0" applyNumberFormat="1" applyFont="1"/>
    <xf numFmtId="165" fontId="23" fillId="8" borderId="33" xfId="1" applyNumberFormat="1" applyFont="1" applyFill="1" applyBorder="1" applyAlignment="1">
      <alignment vertical="center"/>
    </xf>
    <xf numFmtId="166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5" fontId="27" fillId="5" borderId="17" xfId="1" applyNumberFormat="1" applyFont="1" applyFill="1" applyBorder="1" applyAlignment="1">
      <alignment vertical="center"/>
    </xf>
    <xf numFmtId="165" fontId="27" fillId="5" borderId="15" xfId="1" applyNumberFormat="1" applyFont="1" applyFill="1" applyBorder="1" applyAlignment="1">
      <alignment vertical="center"/>
    </xf>
    <xf numFmtId="166" fontId="27" fillId="5" borderId="21" xfId="3" applyNumberFormat="1" applyFont="1" applyFill="1" applyBorder="1" applyAlignment="1">
      <alignment vertical="center"/>
    </xf>
    <xf numFmtId="165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6" borderId="1" xfId="1" applyNumberFormat="1" applyFont="1" applyFill="1" applyBorder="1" applyAlignment="1">
      <alignment vertical="center"/>
    </xf>
    <xf numFmtId="165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5" fontId="19" fillId="9" borderId="44" xfId="1" applyNumberFormat="1" applyFont="1" applyFill="1" applyBorder="1" applyAlignment="1">
      <alignment vertical="center"/>
    </xf>
    <xf numFmtId="166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5" fontId="2" fillId="0" borderId="11" xfId="1" applyNumberFormat="1" applyFont="1" applyFill="1" applyBorder="1" applyAlignment="1">
      <alignment vertical="center"/>
    </xf>
    <xf numFmtId="166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5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5" fontId="2" fillId="0" borderId="47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5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5" fontId="27" fillId="11" borderId="3" xfId="1" applyNumberFormat="1" applyFont="1" applyFill="1" applyBorder="1" applyAlignment="1">
      <alignment vertical="center"/>
    </xf>
    <xf numFmtId="166" fontId="27" fillId="11" borderId="3" xfId="3" applyNumberFormat="1" applyFont="1" applyFill="1" applyBorder="1" applyAlignment="1">
      <alignment vertical="center"/>
    </xf>
    <xf numFmtId="165" fontId="27" fillId="12" borderId="3" xfId="1" applyNumberFormat="1" applyFont="1" applyFill="1" applyBorder="1" applyAlignment="1">
      <alignment vertical="center"/>
    </xf>
    <xf numFmtId="165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5" fontId="27" fillId="0" borderId="3" xfId="1" applyNumberFormat="1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5" fontId="37" fillId="0" borderId="3" xfId="1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8" fontId="6" fillId="4" borderId="12" xfId="1" applyNumberFormat="1" applyFont="1" applyFill="1" applyBorder="1" applyAlignment="1">
      <alignment vertical="center"/>
    </xf>
    <xf numFmtId="165" fontId="6" fillId="4" borderId="47" xfId="1" applyNumberFormat="1" applyFont="1" applyFill="1" applyBorder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4" fillId="14" borderId="3" xfId="1" applyNumberFormat="1" applyFont="1" applyFill="1" applyBorder="1" applyAlignment="1">
      <alignment vertical="center"/>
    </xf>
    <xf numFmtId="166" fontId="4" fillId="14" borderId="3" xfId="3" applyNumberFormat="1" applyFont="1" applyFill="1" applyBorder="1" applyAlignment="1">
      <alignment vertical="center"/>
    </xf>
    <xf numFmtId="165" fontId="4" fillId="12" borderId="3" xfId="1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5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8" fontId="6" fillId="4" borderId="8" xfId="1" applyNumberFormat="1" applyFont="1" applyFill="1" applyBorder="1" applyAlignment="1">
      <alignment vertical="center"/>
    </xf>
    <xf numFmtId="165" fontId="6" fillId="4" borderId="48" xfId="1" applyNumberFormat="1" applyFont="1" applyFill="1" applyBorder="1" applyAlignment="1">
      <alignment vertical="center"/>
    </xf>
    <xf numFmtId="165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4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5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5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6" borderId="36" xfId="0" applyFont="1" applyFill="1" applyBorder="1" applyAlignment="1">
      <alignment horizontal="center" vertical="center"/>
    </xf>
    <xf numFmtId="1" fontId="27" fillId="16" borderId="36" xfId="0" applyNumberFormat="1" applyFont="1" applyFill="1" applyBorder="1" applyAlignment="1">
      <alignment horizontal="center" vertical="center"/>
    </xf>
    <xf numFmtId="1" fontId="27" fillId="16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5" fontId="53" fillId="0" borderId="12" xfId="1" applyNumberFormat="1" applyFont="1" applyFill="1" applyBorder="1" applyAlignment="1">
      <alignment vertical="center"/>
    </xf>
    <xf numFmtId="165" fontId="53" fillId="0" borderId="2" xfId="1" applyNumberFormat="1" applyFont="1" applyFill="1" applyBorder="1" applyAlignment="1">
      <alignment vertical="center"/>
    </xf>
    <xf numFmtId="166" fontId="53" fillId="0" borderId="18" xfId="3" applyNumberFormat="1" applyFont="1" applyFill="1" applyBorder="1" applyAlignment="1">
      <alignment vertical="center"/>
    </xf>
    <xf numFmtId="165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5" fontId="54" fillId="0" borderId="12" xfId="1" applyNumberFormat="1" applyFont="1" applyFill="1" applyBorder="1" applyAlignment="1">
      <alignment vertical="center"/>
    </xf>
    <xf numFmtId="165" fontId="54" fillId="0" borderId="3" xfId="1" applyNumberFormat="1" applyFont="1" applyFill="1" applyBorder="1" applyAlignment="1">
      <alignment vertical="center"/>
    </xf>
    <xf numFmtId="166" fontId="54" fillId="0" borderId="19" xfId="3" applyNumberFormat="1" applyFont="1" applyFill="1" applyBorder="1" applyAlignment="1">
      <alignment vertical="center"/>
    </xf>
    <xf numFmtId="165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53" fillId="0" borderId="3" xfId="1" applyNumberFormat="1" applyFont="1" applyFill="1" applyBorder="1" applyAlignment="1">
      <alignment vertical="center"/>
    </xf>
    <xf numFmtId="166" fontId="53" fillId="0" borderId="19" xfId="3" applyNumberFormat="1" applyFont="1" applyFill="1" applyBorder="1" applyAlignment="1">
      <alignment vertical="center"/>
    </xf>
    <xf numFmtId="165" fontId="53" fillId="0" borderId="1" xfId="1" applyNumberFormat="1" applyFont="1" applyFill="1" applyBorder="1" applyAlignment="1">
      <alignment vertical="center"/>
    </xf>
    <xf numFmtId="0" fontId="33" fillId="17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5" fontId="33" fillId="17" borderId="17" xfId="1" applyNumberFormat="1" applyFont="1" applyFill="1" applyBorder="1" applyAlignment="1">
      <alignment vertical="center"/>
    </xf>
    <xf numFmtId="165" fontId="33" fillId="17" borderId="15" xfId="1" applyNumberFormat="1" applyFont="1" applyFill="1" applyBorder="1" applyAlignment="1">
      <alignment vertical="center"/>
    </xf>
    <xf numFmtId="166" fontId="33" fillId="17" borderId="21" xfId="3" applyNumberFormat="1" applyFont="1" applyFill="1" applyBorder="1" applyAlignment="1">
      <alignment vertical="center"/>
    </xf>
    <xf numFmtId="165" fontId="33" fillId="17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6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6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7" borderId="17" xfId="1" applyNumberFormat="1" applyFont="1" applyFill="1" applyBorder="1" applyAlignment="1">
      <alignment vertical="center"/>
    </xf>
    <xf numFmtId="165" fontId="53" fillId="6" borderId="12" xfId="1" applyNumberFormat="1" applyFont="1" applyFill="1" applyBorder="1" applyAlignment="1">
      <alignment vertical="center"/>
    </xf>
    <xf numFmtId="165" fontId="53" fillId="6" borderId="3" xfId="1" applyNumberFormat="1" applyFont="1" applyFill="1" applyBorder="1" applyAlignment="1">
      <alignment vertical="center"/>
    </xf>
    <xf numFmtId="165" fontId="53" fillId="6" borderId="1" xfId="1" applyNumberFormat="1" applyFont="1" applyFill="1" applyBorder="1" applyAlignment="1">
      <alignment vertical="center"/>
    </xf>
    <xf numFmtId="165" fontId="54" fillId="6" borderId="12" xfId="1" applyNumberFormat="1" applyFont="1" applyFill="1" applyBorder="1" applyAlignment="1">
      <alignment vertical="center"/>
    </xf>
    <xf numFmtId="165" fontId="54" fillId="6" borderId="3" xfId="1" applyNumberFormat="1" applyFont="1" applyFill="1" applyBorder="1" applyAlignment="1">
      <alignment vertical="center"/>
    </xf>
    <xf numFmtId="165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5" fontId="17" fillId="9" borderId="12" xfId="1" applyNumberFormat="1" applyFont="1" applyFill="1" applyBorder="1" applyAlignment="1">
      <alignment vertical="center"/>
    </xf>
    <xf numFmtId="165" fontId="17" fillId="9" borderId="3" xfId="1" applyNumberFormat="1" applyFont="1" applyFill="1" applyBorder="1" applyAlignment="1">
      <alignment vertical="center"/>
    </xf>
    <xf numFmtId="166" fontId="17" fillId="9" borderId="19" xfId="3" applyNumberFormat="1" applyFont="1" applyFill="1" applyBorder="1" applyAlignment="1">
      <alignment vertical="center"/>
    </xf>
    <xf numFmtId="165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24" fillId="15" borderId="36" xfId="0" applyFont="1" applyFill="1" applyBorder="1" applyAlignment="1">
      <alignment horizontal="center" vertical="center" wrapText="1"/>
    </xf>
    <xf numFmtId="0" fontId="9" fillId="6" borderId="39" xfId="0" applyFont="1" applyFill="1" applyBorder="1"/>
    <xf numFmtId="43" fontId="9" fillId="6" borderId="39" xfId="1" applyFont="1" applyFill="1" applyBorder="1"/>
    <xf numFmtId="172" fontId="9" fillId="0" borderId="0" xfId="2" applyNumberFormat="1" applyFont="1" applyFill="1" applyBorder="1"/>
    <xf numFmtId="43" fontId="9" fillId="6" borderId="49" xfId="1" applyFont="1" applyFill="1" applyBorder="1"/>
    <xf numFmtId="43" fontId="9" fillId="6" borderId="50" xfId="1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43" fontId="9" fillId="6" borderId="42" xfId="1" applyFont="1" applyFill="1" applyBorder="1"/>
    <xf numFmtId="43" fontId="9" fillId="6" borderId="40" xfId="1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43" fontId="9" fillId="6" borderId="38" xfId="1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43" fontId="25" fillId="6" borderId="37" xfId="0" applyNumberFormat="1" applyFont="1" applyFill="1" applyBorder="1" applyAlignment="1">
      <alignment vertical="center"/>
    </xf>
    <xf numFmtId="43" fontId="25" fillId="6" borderId="37" xfId="0" applyNumberFormat="1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30" fillId="0" borderId="0" xfId="0" applyNumberFormat="1" applyFont="1"/>
    <xf numFmtId="0" fontId="24" fillId="15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24" fillId="15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24" fillId="15" borderId="4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7" borderId="23" xfId="0" applyFont="1" applyFill="1" applyBorder="1" applyAlignment="1">
      <alignment horizontal="center" vertical="center"/>
    </xf>
    <xf numFmtId="0" fontId="50" fillId="17" borderId="25" xfId="0" applyFont="1" applyFill="1" applyBorder="1" applyAlignment="1">
      <alignment horizontal="center" vertical="center"/>
    </xf>
    <xf numFmtId="0" fontId="49" fillId="17" borderId="6" xfId="0" applyFont="1" applyFill="1" applyBorder="1" applyAlignment="1">
      <alignment horizontal="center" vertical="center"/>
    </xf>
    <xf numFmtId="0" fontId="49" fillId="17" borderId="22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5" xfId="0" applyFont="1" applyFill="1" applyBorder="1" applyAlignment="1">
      <alignment horizontal="center" vertical="center"/>
    </xf>
  </cellXfs>
  <cellStyles count="66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Moneda 5" xfId="65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2578125" defaultRowHeight="12.75" x14ac:dyDescent="0.2"/>
  <cols>
    <col min="1" max="1" width="5.42578125" style="12" customWidth="1"/>
    <col min="2" max="2" width="54.7109375" style="13" customWidth="1"/>
    <col min="3" max="3" width="3.28515625" style="13" customWidth="1"/>
    <col min="4" max="4" width="13.7109375" style="13" customWidth="1"/>
    <col min="5" max="5" width="14.42578125" style="13" bestFit="1" customWidth="1"/>
    <col min="6" max="6" width="13.7109375" style="13" customWidth="1"/>
    <col min="7" max="7" width="13.7109375" style="13" bestFit="1" customWidth="1"/>
    <col min="8" max="8" width="3.28515625" style="13" customWidth="1"/>
    <col min="9" max="9" width="12.85546875" style="13" customWidth="1"/>
    <col min="10" max="10" width="3.28515625" style="13" customWidth="1"/>
    <col min="11" max="14" width="12.85546875" style="13" customWidth="1"/>
    <col min="15" max="15" width="3.28515625" style="13" customWidth="1"/>
    <col min="16" max="16" width="12.85546875" style="13" customWidth="1"/>
    <col min="17" max="17" width="3.28515625" style="13" customWidth="1"/>
    <col min="18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9" width="12.85546875" style="13" customWidth="1"/>
    <col min="50" max="50" width="3.28515625" style="13" customWidth="1"/>
    <col min="51" max="51" width="12.85546875" style="13" customWidth="1"/>
    <col min="52" max="52" width="3.28515625" style="13" customWidth="1"/>
    <col min="53" max="53" width="13.7109375" style="13" customWidth="1"/>
    <col min="54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3" width="12.85546875" style="13" customWidth="1"/>
    <col min="64" max="64" width="3.28515625" style="13" customWidth="1"/>
    <col min="65" max="65" width="12.85546875" style="13" customWidth="1"/>
    <col min="66" max="66" width="3.28515625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3.28515625" style="13" customWidth="1"/>
    <col min="88" max="88" width="13.7109375" style="13" customWidth="1"/>
    <col min="89" max="89" width="14.42578125" style="13" bestFit="1" customWidth="1"/>
    <col min="90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8" width="12.85546875" style="13" customWidth="1"/>
    <col min="99" max="99" width="3.42578125" style="13" customWidth="1"/>
    <col min="100" max="100" width="13.28515625" style="13" bestFit="1" customWidth="1"/>
    <col min="101" max="101" width="11.42578125" style="13"/>
    <col min="102" max="105" width="12.85546875" style="13" customWidth="1"/>
    <col min="106" max="16384" width="11.42578125" style="13"/>
  </cols>
  <sheetData>
    <row r="1" spans="1:105" ht="12.75" hidden="1" customHeight="1" x14ac:dyDescent="0.2"/>
    <row r="2" spans="1:105" ht="12.75" hidden="1" customHeight="1" x14ac:dyDescent="0.2"/>
    <row r="3" spans="1:105" ht="18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2"/>
    <row r="6" spans="1:105" ht="12.75" hidden="1" customHeight="1" x14ac:dyDescent="0.2"/>
    <row r="7" spans="1:105" ht="12.75" hidden="1" customHeight="1" x14ac:dyDescent="0.2"/>
    <row r="9" spans="1:105" ht="16.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2">
      <c r="CK10" s="21"/>
    </row>
    <row r="12" spans="1:105" ht="13.5" customHeight="1" x14ac:dyDescent="0.2">
      <c r="A12" s="81" t="s">
        <v>0</v>
      </c>
      <c r="B12" s="81" t="s">
        <v>1</v>
      </c>
      <c r="D12" s="424" t="s">
        <v>70</v>
      </c>
      <c r="E12" s="425"/>
      <c r="F12" s="425"/>
      <c r="G12" s="426"/>
      <c r="I12" s="81">
        <v>2015</v>
      </c>
      <c r="K12" s="424" t="s">
        <v>75</v>
      </c>
      <c r="L12" s="425"/>
      <c r="M12" s="425"/>
      <c r="N12" s="426"/>
      <c r="P12" s="81">
        <v>2015</v>
      </c>
      <c r="R12" s="424" t="s">
        <v>76</v>
      </c>
      <c r="S12" s="425"/>
      <c r="T12" s="425"/>
      <c r="U12" s="426"/>
      <c r="W12" s="81">
        <v>2015</v>
      </c>
      <c r="Y12" s="424" t="s">
        <v>77</v>
      </c>
      <c r="Z12" s="425"/>
      <c r="AA12" s="425"/>
      <c r="AB12" s="426"/>
      <c r="AD12" s="81">
        <v>2015</v>
      </c>
      <c r="AF12" s="424" t="s">
        <v>78</v>
      </c>
      <c r="AG12" s="425"/>
      <c r="AH12" s="425"/>
      <c r="AI12" s="426"/>
      <c r="AK12" s="81">
        <v>2015</v>
      </c>
      <c r="AM12" s="424" t="s">
        <v>79</v>
      </c>
      <c r="AN12" s="425"/>
      <c r="AO12" s="425"/>
      <c r="AP12" s="426"/>
      <c r="AR12" s="81">
        <v>2015</v>
      </c>
      <c r="AT12" s="424" t="s">
        <v>80</v>
      </c>
      <c r="AU12" s="425"/>
      <c r="AV12" s="425"/>
      <c r="AW12" s="426"/>
      <c r="AY12" s="81">
        <v>2015</v>
      </c>
      <c r="BA12" s="424" t="s">
        <v>81</v>
      </c>
      <c r="BB12" s="425"/>
      <c r="BC12" s="425"/>
      <c r="BD12" s="426"/>
      <c r="BF12" s="81">
        <v>2015</v>
      </c>
      <c r="BH12" s="424" t="s">
        <v>84</v>
      </c>
      <c r="BI12" s="425"/>
      <c r="BJ12" s="425"/>
      <c r="BK12" s="426"/>
      <c r="BM12" s="81">
        <v>2015</v>
      </c>
      <c r="BO12" s="424" t="s">
        <v>85</v>
      </c>
      <c r="BP12" s="425"/>
      <c r="BQ12" s="425"/>
      <c r="BR12" s="426"/>
      <c r="BT12" s="81">
        <v>2015</v>
      </c>
      <c r="BV12" s="424" t="s">
        <v>86</v>
      </c>
      <c r="BW12" s="425"/>
      <c r="BX12" s="425"/>
      <c r="BY12" s="426"/>
      <c r="CA12" s="81">
        <v>2015</v>
      </c>
      <c r="CC12" s="424" t="s">
        <v>87</v>
      </c>
      <c r="CD12" s="425"/>
      <c r="CE12" s="425"/>
      <c r="CF12" s="426"/>
      <c r="CH12" s="81">
        <v>2015</v>
      </c>
      <c r="CJ12" s="424" t="s">
        <v>89</v>
      </c>
      <c r="CK12" s="425"/>
      <c r="CL12" s="425"/>
      <c r="CM12" s="426"/>
      <c r="CO12" s="81">
        <v>2015</v>
      </c>
      <c r="CQ12" s="424" t="s">
        <v>2</v>
      </c>
      <c r="CR12" s="425"/>
      <c r="CS12" s="425"/>
      <c r="CT12" s="426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ht="13.5" x14ac:dyDescent="0.2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2">
      <c r="D14" s="23"/>
      <c r="CX14" s="13">
        <v>0.15</v>
      </c>
      <c r="CY14" s="13">
        <v>0.15</v>
      </c>
    </row>
    <row r="15" spans="1:105" s="26" customFormat="1" ht="16.5" customHeight="1" x14ac:dyDescent="0.25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25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25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25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25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25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25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25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25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25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25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25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25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25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25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25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25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25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25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25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25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25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25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25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25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25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25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25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25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25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25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25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25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25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25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25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25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25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25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25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25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25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25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25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25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25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25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25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25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25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25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25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25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25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25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25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25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25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25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25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25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25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25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25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25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25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25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25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25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25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2">
      <c r="S85" s="57"/>
      <c r="CK85" s="58"/>
      <c r="CX85" s="58"/>
    </row>
    <row r="86" spans="1:105" ht="12.75" hidden="1" customHeight="1" x14ac:dyDescent="0.2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25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2">
      <c r="S88" s="57"/>
    </row>
    <row r="89" spans="1:105" s="64" customFormat="1" ht="12.75" hidden="1" customHeight="1" x14ac:dyDescent="0.2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25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2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2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2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2">
      <c r="E94" s="21"/>
      <c r="S94" s="70"/>
      <c r="AU94" s="71"/>
      <c r="BP94" s="21"/>
      <c r="BQ94" s="21"/>
      <c r="CJ94" s="21"/>
      <c r="CK94" s="69"/>
    </row>
    <row r="95" spans="1:105" x14ac:dyDescent="0.2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2">
      <c r="E96" s="58"/>
      <c r="S96" s="73"/>
      <c r="CJ96" s="21"/>
      <c r="CK96" s="69"/>
      <c r="CR96" s="21"/>
    </row>
    <row r="97" spans="68:96" x14ac:dyDescent="0.2">
      <c r="BP97" s="21"/>
      <c r="BQ97" s="21"/>
      <c r="CJ97" s="21"/>
      <c r="CR97" s="58"/>
    </row>
    <row r="99" spans="68:96" x14ac:dyDescent="0.2">
      <c r="BQ99" s="21"/>
      <c r="CJ99" s="21"/>
    </row>
    <row r="100" spans="68:96" x14ac:dyDescent="0.2">
      <c r="CR100" s="58"/>
    </row>
    <row r="101" spans="68:96" x14ac:dyDescent="0.2">
      <c r="CJ101" s="71"/>
      <c r="CR101" s="58"/>
    </row>
    <row r="102" spans="68:96" x14ac:dyDescent="0.2">
      <c r="BP102" s="21"/>
    </row>
  </sheetData>
  <mergeCells count="14">
    <mergeCell ref="BH12:BK12"/>
    <mergeCell ref="CJ12:CM12"/>
    <mergeCell ref="CQ12:CT12"/>
    <mergeCell ref="CC12:CF12"/>
    <mergeCell ref="BV12:BY12"/>
    <mergeCell ref="BO12:BR12"/>
    <mergeCell ref="BA12:BD12"/>
    <mergeCell ref="AT12:AW12"/>
    <mergeCell ref="AM12:AP12"/>
    <mergeCell ref="AF12:AI12"/>
    <mergeCell ref="D12:G12"/>
    <mergeCell ref="K12:N12"/>
    <mergeCell ref="R12:U12"/>
    <mergeCell ref="Y12:AB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2.855468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6" width="14.42578125" style="13" bestFit="1" customWidth="1"/>
    <col min="97" max="98" width="12.85546875" style="13" customWidth="1"/>
    <col min="99" max="99" width="3.42578125" style="13" customWidth="1"/>
    <col min="100" max="100" width="13.7109375" style="13" bestFit="1" customWidth="1"/>
    <col min="101" max="101" width="11.42578125" style="13"/>
    <col min="102" max="105" width="12.85546875" style="13" hidden="1" customWidth="1"/>
    <col min="106" max="16384" width="11.42578125" style="13"/>
  </cols>
  <sheetData>
    <row r="1" spans="1:105" s="210" customFormat="1" ht="18.75" customHeight="1" x14ac:dyDescent="0.2">
      <c r="A1" s="430" t="s">
        <v>0</v>
      </c>
      <c r="B1" s="430" t="s">
        <v>1</v>
      </c>
      <c r="C1" s="204"/>
      <c r="D1" s="427" t="s">
        <v>70</v>
      </c>
      <c r="E1" s="428"/>
      <c r="F1" s="428"/>
      <c r="G1" s="429"/>
      <c r="H1" s="204"/>
      <c r="I1" s="430">
        <v>2016</v>
      </c>
      <c r="J1" s="204"/>
      <c r="K1" s="427" t="s">
        <v>75</v>
      </c>
      <c r="L1" s="428"/>
      <c r="M1" s="428"/>
      <c r="N1" s="429"/>
      <c r="O1" s="204"/>
      <c r="P1" s="430">
        <v>2016</v>
      </c>
      <c r="Q1" s="204"/>
      <c r="R1" s="427" t="s">
        <v>76</v>
      </c>
      <c r="S1" s="428"/>
      <c r="T1" s="428"/>
      <c r="U1" s="429"/>
      <c r="V1" s="204"/>
      <c r="W1" s="430">
        <v>2016</v>
      </c>
      <c r="X1" s="204"/>
      <c r="Y1" s="427" t="s">
        <v>77</v>
      </c>
      <c r="Z1" s="428"/>
      <c r="AA1" s="428"/>
      <c r="AB1" s="429"/>
      <c r="AC1" s="204"/>
      <c r="AD1" s="430">
        <v>2016</v>
      </c>
      <c r="AE1" s="204"/>
      <c r="AF1" s="427" t="s">
        <v>78</v>
      </c>
      <c r="AG1" s="428"/>
      <c r="AH1" s="428"/>
      <c r="AI1" s="429"/>
      <c r="AJ1" s="204"/>
      <c r="AK1" s="430">
        <v>2016</v>
      </c>
      <c r="AL1" s="204"/>
      <c r="AM1" s="427" t="s">
        <v>79</v>
      </c>
      <c r="AN1" s="428"/>
      <c r="AO1" s="428"/>
      <c r="AP1" s="429"/>
      <c r="AQ1" s="204"/>
      <c r="AR1" s="430">
        <v>2016</v>
      </c>
      <c r="AS1" s="204"/>
      <c r="AT1" s="427" t="s">
        <v>80</v>
      </c>
      <c r="AU1" s="428"/>
      <c r="AV1" s="428"/>
      <c r="AW1" s="429"/>
      <c r="AX1" s="204"/>
      <c r="AY1" s="430">
        <v>2016</v>
      </c>
      <c r="AZ1" s="204"/>
      <c r="BA1" s="427" t="s">
        <v>81</v>
      </c>
      <c r="BB1" s="428"/>
      <c r="BC1" s="428"/>
      <c r="BD1" s="429"/>
      <c r="BE1" s="204"/>
      <c r="BF1" s="430">
        <v>2016</v>
      </c>
      <c r="BG1" s="204"/>
      <c r="BH1" s="427" t="s">
        <v>84</v>
      </c>
      <c r="BI1" s="428"/>
      <c r="BJ1" s="428"/>
      <c r="BK1" s="429"/>
      <c r="BL1" s="204"/>
      <c r="BM1" s="430">
        <v>2016</v>
      </c>
      <c r="BN1" s="204"/>
      <c r="BO1" s="427" t="s">
        <v>85</v>
      </c>
      <c r="BP1" s="428"/>
      <c r="BQ1" s="428"/>
      <c r="BR1" s="429"/>
      <c r="BS1" s="204"/>
      <c r="BT1" s="430">
        <v>2016</v>
      </c>
      <c r="BU1" s="204"/>
      <c r="BV1" s="427" t="s">
        <v>86</v>
      </c>
      <c r="BW1" s="428"/>
      <c r="BX1" s="428"/>
      <c r="BY1" s="429"/>
      <c r="BZ1" s="204"/>
      <c r="CA1" s="430">
        <v>2016</v>
      </c>
      <c r="CB1" s="204"/>
      <c r="CC1" s="427" t="s">
        <v>87</v>
      </c>
      <c r="CD1" s="428"/>
      <c r="CE1" s="428"/>
      <c r="CF1" s="429"/>
      <c r="CG1" s="204"/>
      <c r="CH1" s="430">
        <v>2016</v>
      </c>
      <c r="CI1" s="204"/>
      <c r="CJ1" s="427" t="s">
        <v>89</v>
      </c>
      <c r="CK1" s="428"/>
      <c r="CL1" s="428"/>
      <c r="CM1" s="429"/>
      <c r="CN1" s="204"/>
      <c r="CO1" s="430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30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ht="13.5" x14ac:dyDescent="0.2">
      <c r="A2" s="431"/>
      <c r="B2" s="431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1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1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1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1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1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1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1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1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1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1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1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1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1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31"/>
      <c r="CY2" s="213"/>
      <c r="CZ2" s="213"/>
      <c r="DA2" s="213"/>
    </row>
    <row r="3" spans="1:105" x14ac:dyDescent="0.2">
      <c r="D3" s="23"/>
      <c r="CL3" s="58"/>
      <c r="CX3" s="13">
        <v>0.15</v>
      </c>
      <c r="CY3" s="13">
        <v>0.15</v>
      </c>
    </row>
    <row r="4" spans="1:105" s="26" customFormat="1" ht="16.5" customHeight="1" x14ac:dyDescent="0.25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25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25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25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25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25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25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25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25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25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25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25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25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25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25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25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25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25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25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25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25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25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25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25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25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25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25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25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25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25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25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25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25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25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25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25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25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25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25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25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25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25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25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25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25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25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25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25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25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25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25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25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25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25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25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25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25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25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25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25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25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25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25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25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25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25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2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2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25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2">
      <c r="S79" s="285"/>
    </row>
    <row r="80" spans="1:105" s="64" customFormat="1" ht="12.75" hidden="1" customHeight="1" x14ac:dyDescent="0.2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25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2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2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2">
      <c r="AM84" s="58"/>
      <c r="AO84" s="200"/>
      <c r="CJ84" s="21"/>
      <c r="CK84" s="200"/>
    </row>
    <row r="85" spans="1:105" x14ac:dyDescent="0.2">
      <c r="AM85" s="58"/>
    </row>
    <row r="86" spans="1:105" x14ac:dyDescent="0.2">
      <c r="BI86" s="58"/>
    </row>
  </sheetData>
  <mergeCells count="29"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CC1:CF1"/>
    <mergeCell ref="CH1:CH2"/>
    <mergeCell ref="CJ1:CM1"/>
    <mergeCell ref="CO1:CO2"/>
    <mergeCell ref="CX1:CX2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1.71093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3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4.7109375" style="13" customWidth="1"/>
    <col min="95" max="95" width="13" style="13" bestFit="1" customWidth="1"/>
    <col min="96" max="98" width="12.85546875" style="13" customWidth="1"/>
    <col min="99" max="99" width="3.28515625" style="13" customWidth="1"/>
    <col min="100" max="100" width="12.85546875" style="13" customWidth="1"/>
    <col min="101" max="101" width="3.28515625" style="13" customWidth="1"/>
    <col min="102" max="16384" width="11.42578125" style="13"/>
  </cols>
  <sheetData>
    <row r="1" spans="1:102" s="210" customFormat="1" ht="18.75" customHeight="1" x14ac:dyDescent="0.2">
      <c r="A1" s="430" t="s">
        <v>0</v>
      </c>
      <c r="B1" s="430" t="s">
        <v>1</v>
      </c>
      <c r="C1" s="204"/>
      <c r="D1" s="427" t="s">
        <v>70</v>
      </c>
      <c r="E1" s="428"/>
      <c r="F1" s="428"/>
      <c r="G1" s="429"/>
      <c r="H1" s="204"/>
      <c r="I1" s="430">
        <v>2017</v>
      </c>
      <c r="J1" s="204"/>
      <c r="K1" s="427" t="s">
        <v>75</v>
      </c>
      <c r="L1" s="428"/>
      <c r="M1" s="428"/>
      <c r="N1" s="429"/>
      <c r="O1" s="204"/>
      <c r="P1" s="430">
        <v>2017</v>
      </c>
      <c r="Q1" s="204"/>
      <c r="R1" s="427" t="s">
        <v>76</v>
      </c>
      <c r="S1" s="428"/>
      <c r="T1" s="428"/>
      <c r="U1" s="429"/>
      <c r="V1" s="204"/>
      <c r="W1" s="430">
        <v>2017</v>
      </c>
      <c r="X1" s="204"/>
      <c r="Y1" s="427" t="s">
        <v>77</v>
      </c>
      <c r="Z1" s="428"/>
      <c r="AA1" s="428"/>
      <c r="AB1" s="429"/>
      <c r="AC1" s="204"/>
      <c r="AD1" s="430">
        <v>2017</v>
      </c>
      <c r="AE1" s="204"/>
      <c r="AF1" s="427" t="s">
        <v>78</v>
      </c>
      <c r="AG1" s="428"/>
      <c r="AH1" s="428"/>
      <c r="AI1" s="429"/>
      <c r="AJ1" s="204"/>
      <c r="AK1" s="430">
        <v>2017</v>
      </c>
      <c r="AL1" s="204"/>
      <c r="AM1" s="427" t="s">
        <v>79</v>
      </c>
      <c r="AN1" s="428"/>
      <c r="AO1" s="428"/>
      <c r="AP1" s="429"/>
      <c r="AQ1" s="204"/>
      <c r="AR1" s="430">
        <v>2017</v>
      </c>
      <c r="AS1" s="204"/>
      <c r="AT1" s="427" t="s">
        <v>80</v>
      </c>
      <c r="AU1" s="428"/>
      <c r="AV1" s="428"/>
      <c r="AW1" s="429"/>
      <c r="AX1" s="204"/>
      <c r="AY1" s="430">
        <v>2017</v>
      </c>
      <c r="AZ1" s="204"/>
      <c r="BA1" s="427" t="s">
        <v>81</v>
      </c>
      <c r="BB1" s="428"/>
      <c r="BC1" s="428"/>
      <c r="BD1" s="429"/>
      <c r="BE1" s="204"/>
      <c r="BF1" s="430">
        <v>2017</v>
      </c>
      <c r="BG1" s="204"/>
      <c r="BH1" s="427" t="s">
        <v>84</v>
      </c>
      <c r="BI1" s="428"/>
      <c r="BJ1" s="428"/>
      <c r="BK1" s="429"/>
      <c r="BL1" s="204"/>
      <c r="BM1" s="430">
        <v>2017</v>
      </c>
      <c r="BN1" s="204"/>
      <c r="BO1" s="427" t="s">
        <v>85</v>
      </c>
      <c r="BP1" s="428"/>
      <c r="BQ1" s="428"/>
      <c r="BR1" s="429"/>
      <c r="BS1" s="204"/>
      <c r="BT1" s="430">
        <v>2017</v>
      </c>
      <c r="BU1" s="204"/>
      <c r="BV1" s="427" t="s">
        <v>86</v>
      </c>
      <c r="BW1" s="428"/>
      <c r="BX1" s="428"/>
      <c r="BY1" s="429"/>
      <c r="BZ1" s="204"/>
      <c r="CA1" s="430">
        <v>2017</v>
      </c>
      <c r="CB1" s="204"/>
      <c r="CC1" s="427" t="s">
        <v>87</v>
      </c>
      <c r="CD1" s="428"/>
      <c r="CE1" s="428"/>
      <c r="CF1" s="429"/>
      <c r="CG1" s="204"/>
      <c r="CH1" s="430">
        <v>2017</v>
      </c>
      <c r="CI1" s="204"/>
      <c r="CJ1" s="427" t="s">
        <v>109</v>
      </c>
      <c r="CK1" s="428"/>
      <c r="CL1" s="428"/>
      <c r="CM1" s="429"/>
      <c r="CN1" s="204"/>
      <c r="CO1" s="430">
        <v>2017</v>
      </c>
      <c r="CP1" s="204"/>
      <c r="CQ1" s="427" t="s">
        <v>90</v>
      </c>
      <c r="CR1" s="428"/>
      <c r="CS1" s="428"/>
      <c r="CT1" s="429"/>
      <c r="CU1" s="204"/>
      <c r="CV1" s="430">
        <v>2017</v>
      </c>
      <c r="CW1" s="204"/>
      <c r="CX1" s="204"/>
    </row>
    <row r="2" spans="1:102" s="210" customFormat="1" ht="13.5" x14ac:dyDescent="0.2">
      <c r="A2" s="431"/>
      <c r="B2" s="431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31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31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31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31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31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31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31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31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31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31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31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31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31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31"/>
      <c r="CW2" s="204"/>
      <c r="CX2" s="204"/>
    </row>
    <row r="3" spans="1:102" x14ac:dyDescent="0.2">
      <c r="D3" s="23"/>
      <c r="CL3" s="58"/>
      <c r="CS3" s="58"/>
    </row>
    <row r="4" spans="1:102" s="26" customFormat="1" ht="16.5" customHeight="1" x14ac:dyDescent="0.25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25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25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25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25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25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25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25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25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25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25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25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25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25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25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25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25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25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25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25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25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25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25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25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25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25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25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25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25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25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25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25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25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25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25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25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25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25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25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25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25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25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25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25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25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25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25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25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25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25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25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25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25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25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25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25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25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25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25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25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25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25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25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25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25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25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25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2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2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25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2">
      <c r="S80" s="285"/>
    </row>
    <row r="81" spans="1:100" s="64" customFormat="1" ht="12.75" hidden="1" customHeight="1" x14ac:dyDescent="0.2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25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2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2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2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2">
      <c r="AM86" s="58"/>
    </row>
    <row r="87" spans="1:100" x14ac:dyDescent="0.2">
      <c r="E87" s="69"/>
      <c r="F87" s="69"/>
      <c r="G87" s="69"/>
      <c r="BI87" s="58"/>
    </row>
    <row r="88" spans="1:100" x14ac:dyDescent="0.2">
      <c r="F88" s="69"/>
    </row>
    <row r="89" spans="1:100" x14ac:dyDescent="0.2">
      <c r="F89" s="69"/>
    </row>
    <row r="90" spans="1:100" x14ac:dyDescent="0.2">
      <c r="F90" s="69"/>
    </row>
    <row r="91" spans="1:100" x14ac:dyDescent="0.2">
      <c r="F91" s="69"/>
    </row>
  </sheetData>
  <mergeCells count="30"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P1:P2"/>
    <mergeCell ref="A1:A2"/>
    <mergeCell ref="B1:B2"/>
    <mergeCell ref="D1:G1"/>
    <mergeCell ref="I1:I2"/>
    <mergeCell ref="K1:N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K53"/>
  <sheetViews>
    <sheetView showGridLines="0" tabSelected="1" view="pageBreakPreview" zoomScale="60" zoomScaleNormal="110" workbookViewId="0">
      <selection activeCell="N26" sqref="N26"/>
    </sheetView>
  </sheetViews>
  <sheetFormatPr baseColWidth="10" defaultColWidth="11.42578125" defaultRowHeight="15.75" x14ac:dyDescent="0.25"/>
  <cols>
    <col min="1" max="1" width="3.42578125" style="301" customWidth="1"/>
    <col min="2" max="2" width="56.7109375" style="301" bestFit="1" customWidth="1"/>
    <col min="3" max="3" width="17" style="301" bestFit="1" customWidth="1"/>
    <col min="4" max="4" width="15.28515625" style="301" bestFit="1" customWidth="1"/>
    <col min="5" max="7" width="17" style="301" bestFit="1" customWidth="1"/>
    <col min="8" max="8" width="16.5703125" style="301" customWidth="1"/>
    <col min="9" max="9" width="16.5703125" style="301" hidden="1" customWidth="1"/>
    <col min="10" max="11" width="15.140625" style="301" bestFit="1" customWidth="1"/>
    <col min="12" max="16384" width="11.42578125" style="301"/>
  </cols>
  <sheetData>
    <row r="2" spans="1:11" ht="16.5" x14ac:dyDescent="0.25">
      <c r="A2" s="390"/>
      <c r="B2" s="436" t="s">
        <v>119</v>
      </c>
      <c r="C2" s="437"/>
      <c r="D2" s="437"/>
      <c r="E2" s="437"/>
      <c r="F2" s="437"/>
      <c r="G2" s="437"/>
      <c r="H2" s="437"/>
      <c r="I2" s="437"/>
    </row>
    <row r="3" spans="1:11" ht="16.5" x14ac:dyDescent="0.25">
      <c r="A3" s="390"/>
      <c r="B3" s="436" t="s">
        <v>152</v>
      </c>
      <c r="C3" s="437"/>
      <c r="D3" s="437"/>
      <c r="E3" s="437"/>
      <c r="F3" s="437"/>
      <c r="G3" s="437"/>
      <c r="H3" s="437"/>
      <c r="I3" s="437"/>
    </row>
    <row r="4" spans="1:11" ht="16.5" x14ac:dyDescent="0.25">
      <c r="A4" s="390"/>
      <c r="B4" s="436" t="s">
        <v>120</v>
      </c>
      <c r="C4" s="437"/>
      <c r="D4" s="437"/>
      <c r="E4" s="437"/>
      <c r="F4" s="437"/>
      <c r="G4" s="437"/>
      <c r="H4" s="437"/>
      <c r="I4" s="423"/>
    </row>
    <row r="5" spans="1:11" ht="16.5" x14ac:dyDescent="0.25">
      <c r="A5" s="390"/>
      <c r="B5" s="436" t="s">
        <v>151</v>
      </c>
      <c r="C5" s="437"/>
      <c r="D5" s="437"/>
      <c r="E5" s="437"/>
      <c r="F5" s="437"/>
      <c r="G5" s="437"/>
      <c r="H5" s="437"/>
      <c r="I5" s="437"/>
    </row>
    <row r="6" spans="1:11" ht="16.5" x14ac:dyDescent="0.25">
      <c r="A6" s="391"/>
      <c r="B6" s="436" t="s">
        <v>121</v>
      </c>
      <c r="C6" s="437"/>
      <c r="D6" s="437"/>
      <c r="E6" s="437"/>
      <c r="F6" s="437"/>
      <c r="G6" s="437"/>
      <c r="H6" s="437"/>
      <c r="I6" s="437"/>
    </row>
    <row r="7" spans="1:11" ht="16.5" x14ac:dyDescent="0.25">
      <c r="A7" s="392"/>
      <c r="B7" s="436" t="s">
        <v>122</v>
      </c>
      <c r="C7" s="437"/>
      <c r="D7" s="437"/>
      <c r="E7" s="437"/>
      <c r="F7" s="437"/>
      <c r="G7" s="437"/>
      <c r="H7" s="437"/>
      <c r="I7" s="437"/>
    </row>
    <row r="8" spans="1:11" ht="48.75" customHeight="1" x14ac:dyDescent="0.25">
      <c r="A8" s="392"/>
      <c r="B8" s="432" t="s">
        <v>120</v>
      </c>
      <c r="C8" s="421" t="s">
        <v>123</v>
      </c>
      <c r="D8" s="393" t="s">
        <v>124</v>
      </c>
      <c r="E8" s="421" t="s">
        <v>125</v>
      </c>
      <c r="F8" s="421" t="s">
        <v>126</v>
      </c>
      <c r="G8" s="421" t="s">
        <v>127</v>
      </c>
      <c r="H8" s="393" t="s">
        <v>128</v>
      </c>
      <c r="I8" s="393" t="s">
        <v>129</v>
      </c>
    </row>
    <row r="9" spans="1:11" ht="13.9" customHeight="1" x14ac:dyDescent="0.25">
      <c r="A9" s="392"/>
      <c r="B9" s="432"/>
      <c r="C9" s="421" t="s">
        <v>130</v>
      </c>
      <c r="D9" s="393" t="s">
        <v>131</v>
      </c>
      <c r="E9" s="421" t="s">
        <v>132</v>
      </c>
      <c r="F9" s="421" t="s">
        <v>133</v>
      </c>
      <c r="G9" s="421" t="s">
        <v>134</v>
      </c>
      <c r="H9" s="421" t="s">
        <v>135</v>
      </c>
      <c r="I9" s="393" t="s">
        <v>136</v>
      </c>
    </row>
    <row r="10" spans="1:11" x14ac:dyDescent="0.25">
      <c r="A10" s="392"/>
      <c r="B10" s="394" t="s">
        <v>137</v>
      </c>
      <c r="C10" s="395">
        <v>611768397</v>
      </c>
      <c r="D10" s="396">
        <v>149373534.71000001</v>
      </c>
      <c r="E10" s="395">
        <f>+C10+D10</f>
        <v>761141931.71000004</v>
      </c>
      <c r="F10" s="395">
        <v>726226364.10000002</v>
      </c>
      <c r="G10" s="395">
        <v>726226364.10000002</v>
      </c>
      <c r="H10" s="395">
        <f>+G10-C10</f>
        <v>114457967.10000002</v>
      </c>
      <c r="I10" s="397">
        <f>E10-G10</f>
        <v>34915567.610000014</v>
      </c>
      <c r="J10" s="313"/>
      <c r="K10" s="313"/>
    </row>
    <row r="11" spans="1:11" x14ac:dyDescent="0.25">
      <c r="A11" s="392"/>
      <c r="B11" s="394" t="s">
        <v>138</v>
      </c>
      <c r="C11" s="395">
        <v>0</v>
      </c>
      <c r="D11" s="395">
        <v>0</v>
      </c>
      <c r="E11" s="395">
        <f t="shared" ref="E11:E19" si="0">C11+D11</f>
        <v>0</v>
      </c>
      <c r="F11" s="395">
        <v>0</v>
      </c>
      <c r="G11" s="395">
        <v>0</v>
      </c>
      <c r="H11" s="395">
        <f>G11-C11</f>
        <v>0</v>
      </c>
      <c r="I11" s="395">
        <f t="shared" ref="I11:I19" si="1">E11-G11</f>
        <v>0</v>
      </c>
      <c r="J11" s="313"/>
      <c r="K11" s="313"/>
    </row>
    <row r="12" spans="1:11" x14ac:dyDescent="0.25">
      <c r="A12" s="392"/>
      <c r="B12" s="394" t="s">
        <v>139</v>
      </c>
      <c r="C12" s="395">
        <v>0</v>
      </c>
      <c r="D12" s="395">
        <v>0</v>
      </c>
      <c r="E12" s="395">
        <v>0</v>
      </c>
      <c r="F12" s="395">
        <v>0</v>
      </c>
      <c r="G12" s="395">
        <v>0</v>
      </c>
      <c r="H12" s="398">
        <f>G12-C12</f>
        <v>0</v>
      </c>
      <c r="I12" s="395">
        <f t="shared" si="1"/>
        <v>0</v>
      </c>
      <c r="J12" s="313"/>
      <c r="K12" s="313"/>
    </row>
    <row r="13" spans="1:11" x14ac:dyDescent="0.25">
      <c r="A13" s="392"/>
      <c r="B13" s="394" t="s">
        <v>140</v>
      </c>
      <c r="C13" s="395">
        <v>143219647</v>
      </c>
      <c r="D13" s="396">
        <v>9134596.1199999992</v>
      </c>
      <c r="E13" s="395">
        <f>+C13+D13</f>
        <v>152354243.12</v>
      </c>
      <c r="F13" s="395">
        <v>127198810.12</v>
      </c>
      <c r="G13" s="395">
        <v>124737495.52</v>
      </c>
      <c r="H13" s="395">
        <f>+G13-C13</f>
        <v>-18482151.480000004</v>
      </c>
      <c r="I13" s="395">
        <f t="shared" si="1"/>
        <v>27616747.600000009</v>
      </c>
      <c r="J13" s="422"/>
      <c r="K13" s="313"/>
    </row>
    <row r="14" spans="1:11" x14ac:dyDescent="0.25">
      <c r="A14" s="392"/>
      <c r="B14" s="394" t="s">
        <v>115</v>
      </c>
      <c r="C14" s="395">
        <v>14903376</v>
      </c>
      <c r="D14" s="396">
        <v>419343.1</v>
      </c>
      <c r="E14" s="395">
        <f>+C14+D14</f>
        <v>15322719.1</v>
      </c>
      <c r="F14" s="395">
        <v>13269294.699999999</v>
      </c>
      <c r="G14" s="395">
        <v>13269294.699999999</v>
      </c>
      <c r="H14" s="395">
        <f>+G14-C14</f>
        <v>-1634081.3000000007</v>
      </c>
      <c r="I14" s="395">
        <f t="shared" si="1"/>
        <v>2053424.4000000004</v>
      </c>
      <c r="J14" s="422"/>
      <c r="K14" s="313"/>
    </row>
    <row r="15" spans="1:11" x14ac:dyDescent="0.25">
      <c r="A15" s="391"/>
      <c r="B15" s="394" t="s">
        <v>117</v>
      </c>
      <c r="C15" s="395">
        <v>47994160</v>
      </c>
      <c r="D15" s="396">
        <v>-16564818.880000001</v>
      </c>
      <c r="E15" s="395">
        <f>C15+D15</f>
        <v>31429341.119999997</v>
      </c>
      <c r="F15" s="395">
        <v>26430241.879999999</v>
      </c>
      <c r="G15" s="395">
        <v>26430241.879999999</v>
      </c>
      <c r="H15" s="395">
        <f>+G15-C15</f>
        <v>-21563918.120000001</v>
      </c>
      <c r="I15" s="395">
        <f t="shared" si="1"/>
        <v>4999099.2399999984</v>
      </c>
      <c r="J15" s="422"/>
      <c r="K15" s="313"/>
    </row>
    <row r="16" spans="1:11" x14ac:dyDescent="0.25">
      <c r="A16" s="391"/>
      <c r="B16" s="399" t="s">
        <v>141</v>
      </c>
      <c r="C16" s="395">
        <v>0</v>
      </c>
      <c r="D16" s="396"/>
      <c r="E16" s="395">
        <f t="shared" si="0"/>
        <v>0</v>
      </c>
      <c r="F16" s="395"/>
      <c r="G16" s="395"/>
      <c r="H16" s="395">
        <f t="shared" ref="H16:H19" si="2">+G16-C16</f>
        <v>0</v>
      </c>
      <c r="I16" s="395">
        <f t="shared" si="1"/>
        <v>0</v>
      </c>
      <c r="J16" s="422"/>
      <c r="K16" s="313"/>
    </row>
    <row r="17" spans="1:11" x14ac:dyDescent="0.25">
      <c r="A17" s="391"/>
      <c r="B17" s="399" t="s">
        <v>142</v>
      </c>
      <c r="C17" s="395">
        <v>464420664</v>
      </c>
      <c r="D17" s="396">
        <v>78744895.540000007</v>
      </c>
      <c r="E17" s="395">
        <f>C17+D17</f>
        <v>543165559.53999996</v>
      </c>
      <c r="F17" s="395">
        <v>473102291.54000002</v>
      </c>
      <c r="G17" s="395">
        <v>472446465.63</v>
      </c>
      <c r="H17" s="395">
        <f>+G17-C17</f>
        <v>8025801.6299999952</v>
      </c>
      <c r="I17" s="395">
        <f t="shared" si="1"/>
        <v>70719093.909999967</v>
      </c>
      <c r="J17" s="422"/>
      <c r="K17" s="313"/>
    </row>
    <row r="18" spans="1:11" x14ac:dyDescent="0.25">
      <c r="A18" s="391"/>
      <c r="B18" s="400" t="s">
        <v>143</v>
      </c>
      <c r="C18" s="395">
        <v>0</v>
      </c>
      <c r="D18" s="395">
        <v>0</v>
      </c>
      <c r="E18" s="395">
        <f t="shared" si="0"/>
        <v>0</v>
      </c>
      <c r="F18" s="395">
        <v>0</v>
      </c>
      <c r="G18" s="395">
        <v>0</v>
      </c>
      <c r="H18" s="395">
        <f>+G18-C18</f>
        <v>0</v>
      </c>
      <c r="I18" s="395">
        <f t="shared" si="1"/>
        <v>0</v>
      </c>
      <c r="J18" s="313"/>
      <c r="K18" s="313"/>
    </row>
    <row r="19" spans="1:11" x14ac:dyDescent="0.25">
      <c r="A19" s="391"/>
      <c r="B19" s="401" t="s">
        <v>144</v>
      </c>
      <c r="C19" s="402">
        <v>0</v>
      </c>
      <c r="D19" s="402">
        <v>0</v>
      </c>
      <c r="E19" s="402">
        <f t="shared" si="0"/>
        <v>0</v>
      </c>
      <c r="F19" s="402">
        <v>0</v>
      </c>
      <c r="G19" s="403">
        <v>0</v>
      </c>
      <c r="H19" s="395">
        <f t="shared" si="2"/>
        <v>0</v>
      </c>
      <c r="I19" s="402">
        <f t="shared" si="1"/>
        <v>0</v>
      </c>
      <c r="J19" s="313"/>
      <c r="K19" s="313"/>
    </row>
    <row r="20" spans="1:11" ht="24.6" customHeight="1" x14ac:dyDescent="0.25">
      <c r="A20" s="404"/>
      <c r="B20" s="405" t="s">
        <v>145</v>
      </c>
      <c r="C20" s="406">
        <v>1282306244</v>
      </c>
      <c r="D20" s="406">
        <f>SUM(D10:D19)</f>
        <v>221107550.59000003</v>
      </c>
      <c r="E20" s="406">
        <f>SUM(E10:E19)</f>
        <v>1503413794.5900002</v>
      </c>
      <c r="F20" s="406">
        <f>SUM(F10:F19)</f>
        <v>1366227002.3400002</v>
      </c>
      <c r="G20" s="417">
        <f>SUM(G10:G19)</f>
        <v>1363109861.8299999</v>
      </c>
      <c r="H20" s="433">
        <f>SUM(H10:H19)</f>
        <v>80803617.830000013</v>
      </c>
      <c r="I20" s="433">
        <f>E20-F20</f>
        <v>137186792.25</v>
      </c>
      <c r="J20" s="313"/>
      <c r="K20" s="313"/>
    </row>
    <row r="21" spans="1:11" x14ac:dyDescent="0.25">
      <c r="A21" s="391"/>
      <c r="B21" s="407"/>
      <c r="C21" s="408"/>
      <c r="D21" s="407"/>
      <c r="E21" s="407"/>
      <c r="F21" s="435" t="s">
        <v>146</v>
      </c>
      <c r="G21" s="435"/>
      <c r="H21" s="433"/>
      <c r="I21" s="433"/>
    </row>
    <row r="22" spans="1:11" x14ac:dyDescent="0.25">
      <c r="A22" s="391"/>
      <c r="B22" s="391"/>
      <c r="C22" s="391"/>
      <c r="D22" s="391"/>
      <c r="E22" s="391"/>
      <c r="F22" s="409"/>
      <c r="G22" s="409"/>
      <c r="H22" s="391"/>
      <c r="I22" s="391"/>
    </row>
    <row r="23" spans="1:11" x14ac:dyDescent="0.25">
      <c r="A23" s="391"/>
      <c r="B23" s="391"/>
      <c r="C23" s="409"/>
      <c r="D23" s="409"/>
      <c r="E23" s="409"/>
      <c r="F23" s="409"/>
      <c r="G23" s="409"/>
      <c r="H23" s="409"/>
      <c r="I23" s="409"/>
    </row>
    <row r="24" spans="1:11" ht="16.5" x14ac:dyDescent="0.25">
      <c r="A24" s="391"/>
      <c r="B24" s="436" t="s">
        <v>119</v>
      </c>
      <c r="C24" s="437"/>
      <c r="D24" s="437"/>
      <c r="E24" s="437"/>
      <c r="F24" s="437"/>
      <c r="G24" s="437"/>
      <c r="H24" s="437"/>
      <c r="I24" s="437"/>
    </row>
    <row r="25" spans="1:11" ht="16.5" x14ac:dyDescent="0.25">
      <c r="A25" s="391"/>
      <c r="B25" s="436" t="s">
        <v>152</v>
      </c>
      <c r="C25" s="437"/>
      <c r="D25" s="437"/>
      <c r="E25" s="437"/>
      <c r="F25" s="437"/>
      <c r="G25" s="437"/>
      <c r="H25" s="437"/>
      <c r="I25" s="423"/>
    </row>
    <row r="26" spans="1:11" ht="16.5" x14ac:dyDescent="0.25">
      <c r="A26" s="391"/>
      <c r="B26" s="436" t="s">
        <v>120</v>
      </c>
      <c r="C26" s="437"/>
      <c r="D26" s="437"/>
      <c r="E26" s="437"/>
      <c r="F26" s="437"/>
      <c r="G26" s="437"/>
      <c r="H26" s="437"/>
      <c r="I26" s="437"/>
    </row>
    <row r="27" spans="1:11" ht="16.5" x14ac:dyDescent="0.25">
      <c r="A27" s="391"/>
      <c r="B27" s="436" t="str">
        <f>B5</f>
        <v>Del  01 de enero al 31 de octubre de 2021</v>
      </c>
      <c r="C27" s="437"/>
      <c r="D27" s="437"/>
      <c r="E27" s="437"/>
      <c r="F27" s="437"/>
      <c r="G27" s="437"/>
      <c r="H27" s="437"/>
      <c r="I27" s="437"/>
    </row>
    <row r="28" spans="1:11" ht="16.5" x14ac:dyDescent="0.25">
      <c r="A28" s="391"/>
      <c r="B28" s="436" t="s">
        <v>121</v>
      </c>
      <c r="C28" s="437"/>
      <c r="D28" s="437"/>
      <c r="E28" s="437"/>
      <c r="F28" s="437"/>
      <c r="G28" s="437"/>
      <c r="H28" s="437"/>
      <c r="I28" s="437"/>
    </row>
    <row r="29" spans="1:11" ht="49.5" x14ac:dyDescent="0.25">
      <c r="A29" s="391"/>
      <c r="B29" s="432" t="s">
        <v>147</v>
      </c>
      <c r="C29" s="419" t="s">
        <v>148</v>
      </c>
      <c r="D29" s="393" t="s">
        <v>124</v>
      </c>
      <c r="E29" s="419" t="s">
        <v>125</v>
      </c>
      <c r="F29" s="419" t="s">
        <v>126</v>
      </c>
      <c r="G29" s="419" t="s">
        <v>127</v>
      </c>
      <c r="H29" s="393" t="s">
        <v>128</v>
      </c>
      <c r="I29" s="393" t="s">
        <v>129</v>
      </c>
    </row>
    <row r="30" spans="1:11" ht="16.5" x14ac:dyDescent="0.25">
      <c r="A30" s="391"/>
      <c r="B30" s="432"/>
      <c r="C30" s="419" t="s">
        <v>130</v>
      </c>
      <c r="D30" s="393" t="s">
        <v>131</v>
      </c>
      <c r="E30" s="419" t="s">
        <v>132</v>
      </c>
      <c r="F30" s="419" t="s">
        <v>133</v>
      </c>
      <c r="G30" s="419" t="s">
        <v>134</v>
      </c>
      <c r="H30" s="419" t="s">
        <v>135</v>
      </c>
      <c r="I30" s="393" t="s">
        <v>136</v>
      </c>
    </row>
    <row r="31" spans="1:11" x14ac:dyDescent="0.25">
      <c r="A31" s="391"/>
      <c r="B31" s="410" t="s">
        <v>149</v>
      </c>
      <c r="C31" s="395"/>
      <c r="D31" s="395"/>
      <c r="E31" s="395"/>
      <c r="F31" s="395"/>
      <c r="G31" s="411"/>
      <c r="H31" s="395"/>
      <c r="I31" s="395"/>
    </row>
    <row r="32" spans="1:11" x14ac:dyDescent="0.25">
      <c r="A32" s="391"/>
      <c r="B32" s="412" t="s">
        <v>137</v>
      </c>
      <c r="C32" s="395">
        <f>C10</f>
        <v>611768397</v>
      </c>
      <c r="D32" s="395">
        <f>D10</f>
        <v>149373534.71000001</v>
      </c>
      <c r="E32" s="395">
        <f>C32+D32</f>
        <v>761141931.71000004</v>
      </c>
      <c r="F32" s="395">
        <f>F10</f>
        <v>726226364.10000002</v>
      </c>
      <c r="G32" s="395">
        <f>G10</f>
        <v>726226364.10000002</v>
      </c>
      <c r="H32" s="395">
        <f>+G32-C32</f>
        <v>114457967.10000002</v>
      </c>
      <c r="I32" s="395">
        <f t="shared" ref="I32:I37" si="3">E32-F32</f>
        <v>34915567.610000014</v>
      </c>
    </row>
    <row r="33" spans="1:11" x14ac:dyDescent="0.25">
      <c r="A33" s="391"/>
      <c r="B33" s="413" t="s">
        <v>139</v>
      </c>
      <c r="C33" s="395"/>
      <c r="D33" s="395"/>
      <c r="E33" s="395"/>
      <c r="F33" s="395"/>
      <c r="G33" s="395"/>
      <c r="H33" s="395"/>
      <c r="I33" s="395">
        <f t="shared" si="3"/>
        <v>0</v>
      </c>
    </row>
    <row r="34" spans="1:11" x14ac:dyDescent="0.25">
      <c r="A34" s="391"/>
      <c r="B34" s="412" t="s">
        <v>140</v>
      </c>
      <c r="C34" s="395">
        <f>C13</f>
        <v>143219647</v>
      </c>
      <c r="D34" s="395">
        <f>D13</f>
        <v>9134596.1199999992</v>
      </c>
      <c r="E34" s="395">
        <f>C34+D34</f>
        <v>152354243.12</v>
      </c>
      <c r="F34" s="395">
        <f>F13</f>
        <v>127198810.12</v>
      </c>
      <c r="G34" s="395">
        <f>G13</f>
        <v>124737495.52</v>
      </c>
      <c r="H34" s="395">
        <f t="shared" ref="H34:H46" si="4">+G34-C34</f>
        <v>-18482151.480000004</v>
      </c>
      <c r="I34" s="395">
        <f t="shared" si="3"/>
        <v>25155433</v>
      </c>
      <c r="J34" s="313"/>
      <c r="K34" s="313"/>
    </row>
    <row r="35" spans="1:11" x14ac:dyDescent="0.25">
      <c r="A35" s="391"/>
      <c r="B35" s="412" t="s">
        <v>115</v>
      </c>
      <c r="C35" s="395">
        <f>C14</f>
        <v>14903376</v>
      </c>
      <c r="D35" s="395">
        <f>D14</f>
        <v>419343.1</v>
      </c>
      <c r="E35" s="395">
        <f t="shared" ref="E35:E46" si="5">C35+D35</f>
        <v>15322719.1</v>
      </c>
      <c r="F35" s="395">
        <f>F14</f>
        <v>13269294.699999999</v>
      </c>
      <c r="G35" s="395">
        <f>G14</f>
        <v>13269294.699999999</v>
      </c>
      <c r="H35" s="395">
        <f t="shared" si="4"/>
        <v>-1634081.3000000007</v>
      </c>
      <c r="I35" s="395">
        <f t="shared" si="3"/>
        <v>2053424.4000000004</v>
      </c>
    </row>
    <row r="36" spans="1:11" x14ac:dyDescent="0.25">
      <c r="A36" s="391"/>
      <c r="B36" s="412" t="s">
        <v>117</v>
      </c>
      <c r="C36" s="395">
        <f>C15</f>
        <v>47994160</v>
      </c>
      <c r="D36" s="395">
        <f>D15</f>
        <v>-16564818.880000001</v>
      </c>
      <c r="E36" s="395">
        <f t="shared" si="5"/>
        <v>31429341.119999997</v>
      </c>
      <c r="F36" s="395">
        <f>F15</f>
        <v>26430241.879999999</v>
      </c>
      <c r="G36" s="395">
        <f>G15</f>
        <v>26430241.879999999</v>
      </c>
      <c r="H36" s="395">
        <f t="shared" si="4"/>
        <v>-21563918.120000001</v>
      </c>
      <c r="I36" s="395">
        <f t="shared" si="3"/>
        <v>4999099.2399999984</v>
      </c>
    </row>
    <row r="37" spans="1:11" x14ac:dyDescent="0.25">
      <c r="A37" s="391"/>
      <c r="B37" s="412" t="s">
        <v>142</v>
      </c>
      <c r="C37" s="395">
        <f>C17</f>
        <v>464420664</v>
      </c>
      <c r="D37" s="395">
        <f>D17</f>
        <v>78744895.540000007</v>
      </c>
      <c r="E37" s="395">
        <f t="shared" si="5"/>
        <v>543165559.53999996</v>
      </c>
      <c r="F37" s="395">
        <f>F17</f>
        <v>473102291.54000002</v>
      </c>
      <c r="G37" s="395">
        <f>G17</f>
        <v>472446465.63</v>
      </c>
      <c r="H37" s="395">
        <f t="shared" si="4"/>
        <v>8025801.6299999952</v>
      </c>
      <c r="I37" s="395">
        <f t="shared" si="3"/>
        <v>70063267.99999994</v>
      </c>
    </row>
    <row r="38" spans="1:11" x14ac:dyDescent="0.25">
      <c r="A38" s="391"/>
      <c r="B38" s="414" t="s">
        <v>143</v>
      </c>
      <c r="C38" s="395"/>
      <c r="D38" s="395"/>
      <c r="E38" s="395"/>
      <c r="F38" s="395"/>
      <c r="G38" s="395"/>
      <c r="H38" s="395"/>
      <c r="I38" s="395"/>
    </row>
    <row r="39" spans="1:11" x14ac:dyDescent="0.25">
      <c r="A39" s="391"/>
      <c r="B39" s="414"/>
      <c r="C39" s="395"/>
      <c r="D39" s="395"/>
      <c r="E39" s="395"/>
      <c r="F39" s="395"/>
      <c r="G39" s="395"/>
      <c r="H39" s="395"/>
      <c r="I39" s="395"/>
    </row>
    <row r="40" spans="1:11" x14ac:dyDescent="0.25">
      <c r="A40" s="391"/>
      <c r="B40" s="410" t="s">
        <v>150</v>
      </c>
      <c r="C40" s="395"/>
      <c r="D40" s="395"/>
      <c r="E40" s="395">
        <f t="shared" si="5"/>
        <v>0</v>
      </c>
      <c r="F40" s="395">
        <v>0</v>
      </c>
      <c r="G40" s="395"/>
      <c r="H40" s="395">
        <f t="shared" si="4"/>
        <v>0</v>
      </c>
      <c r="I40" s="395"/>
    </row>
    <row r="41" spans="1:11" x14ac:dyDescent="0.25">
      <c r="A41" s="391"/>
      <c r="B41" s="414" t="s">
        <v>138</v>
      </c>
      <c r="C41" s="395">
        <v>0</v>
      </c>
      <c r="D41" s="395">
        <v>0</v>
      </c>
      <c r="E41" s="395">
        <f t="shared" si="5"/>
        <v>0</v>
      </c>
      <c r="F41" s="395">
        <v>0</v>
      </c>
      <c r="G41" s="395">
        <v>0</v>
      </c>
      <c r="H41" s="395">
        <f t="shared" si="4"/>
        <v>0</v>
      </c>
      <c r="I41" s="395"/>
    </row>
    <row r="42" spans="1:11" x14ac:dyDescent="0.25">
      <c r="A42" s="391"/>
      <c r="B42" s="414" t="s">
        <v>141</v>
      </c>
      <c r="C42" s="395">
        <v>0</v>
      </c>
      <c r="D42" s="395">
        <v>0</v>
      </c>
      <c r="E42" s="395">
        <f t="shared" si="5"/>
        <v>0</v>
      </c>
      <c r="F42" s="395">
        <v>0</v>
      </c>
      <c r="G42" s="395">
        <v>0</v>
      </c>
      <c r="H42" s="395">
        <f t="shared" si="4"/>
        <v>0</v>
      </c>
      <c r="I42" s="395"/>
    </row>
    <row r="43" spans="1:11" x14ac:dyDescent="0.25">
      <c r="A43" s="391"/>
      <c r="B43" s="414" t="s">
        <v>143</v>
      </c>
      <c r="C43" s="395">
        <v>0</v>
      </c>
      <c r="D43" s="395">
        <v>0</v>
      </c>
      <c r="E43" s="395">
        <f t="shared" si="5"/>
        <v>0</v>
      </c>
      <c r="F43" s="395">
        <v>0</v>
      </c>
      <c r="G43" s="395">
        <v>0</v>
      </c>
      <c r="H43" s="395">
        <f t="shared" si="4"/>
        <v>0</v>
      </c>
      <c r="I43" s="395"/>
    </row>
    <row r="44" spans="1:11" x14ac:dyDescent="0.25">
      <c r="A44" s="391"/>
      <c r="B44" s="414"/>
      <c r="C44" s="395"/>
      <c r="D44" s="395"/>
      <c r="E44" s="395"/>
      <c r="F44" s="395"/>
      <c r="G44" s="395"/>
      <c r="H44" s="395"/>
      <c r="I44" s="395"/>
    </row>
    <row r="45" spans="1:11" x14ac:dyDescent="0.25">
      <c r="A45" s="391"/>
      <c r="B45" s="415" t="s">
        <v>144</v>
      </c>
      <c r="C45" s="395"/>
      <c r="D45" s="395"/>
      <c r="E45" s="395">
        <f t="shared" si="5"/>
        <v>0</v>
      </c>
      <c r="F45" s="395">
        <v>0</v>
      </c>
      <c r="G45" s="395"/>
      <c r="H45" s="395">
        <f t="shared" si="4"/>
        <v>0</v>
      </c>
      <c r="I45" s="395"/>
    </row>
    <row r="46" spans="1:11" x14ac:dyDescent="0.25">
      <c r="A46" s="391"/>
      <c r="B46" s="416" t="s">
        <v>144</v>
      </c>
      <c r="C46" s="402">
        <v>0</v>
      </c>
      <c r="D46" s="402">
        <v>0</v>
      </c>
      <c r="E46" s="402">
        <f t="shared" si="5"/>
        <v>0</v>
      </c>
      <c r="F46" s="402">
        <v>0</v>
      </c>
      <c r="G46" s="402">
        <v>0</v>
      </c>
      <c r="H46" s="395">
        <f t="shared" si="4"/>
        <v>0</v>
      </c>
      <c r="I46" s="395"/>
    </row>
    <row r="47" spans="1:11" ht="31.9" customHeight="1" x14ac:dyDescent="0.25">
      <c r="A47" s="391"/>
      <c r="B47" s="405" t="s">
        <v>145</v>
      </c>
      <c r="C47" s="420">
        <f>+C32+C33+C34+C35+C36+C37+C38+C41+C42+C43+C46</f>
        <v>1282306244</v>
      </c>
      <c r="D47" s="420">
        <f>+D32+D33+D34+D35+D36+D37+D38+D41+D42+D43+D46</f>
        <v>221107550.59000003</v>
      </c>
      <c r="E47" s="420">
        <f>+E32+E33+E34+E35+E36+E37+E38+E41+E42+E43+E46</f>
        <v>1503413794.5900002</v>
      </c>
      <c r="F47" s="420">
        <f>+F32+F33+F34+F35+F36+F37+F38+F41+F42+F43+F46</f>
        <v>1366227002.3400002</v>
      </c>
      <c r="G47" s="418">
        <f>+G32+G33+G34+G35+G36+G37+G38+G41+G42+G43+G46</f>
        <v>1363109861.8299999</v>
      </c>
      <c r="H47" s="433">
        <f>SUM(H31:H46)</f>
        <v>80803617.830000013</v>
      </c>
      <c r="I47" s="433">
        <f>I32+I34+I35+I36+I37</f>
        <v>137186792.24999994</v>
      </c>
    </row>
    <row r="48" spans="1:11" x14ac:dyDescent="0.25">
      <c r="A48" s="391"/>
      <c r="B48" s="404"/>
      <c r="C48" s="404"/>
      <c r="D48" s="404"/>
      <c r="E48" s="404"/>
      <c r="F48" s="434" t="s">
        <v>146</v>
      </c>
      <c r="G48" s="434"/>
      <c r="H48" s="433"/>
      <c r="I48" s="433"/>
    </row>
    <row r="49" spans="2:9" x14ac:dyDescent="0.25">
      <c r="G49" s="313"/>
    </row>
    <row r="50" spans="2:9" x14ac:dyDescent="0.25">
      <c r="B50" s="301" t="s">
        <v>153</v>
      </c>
      <c r="C50" s="313"/>
      <c r="D50" s="313"/>
      <c r="E50" s="313"/>
      <c r="F50" s="313"/>
      <c r="G50" s="313"/>
      <c r="H50" s="313"/>
      <c r="I50" s="313"/>
    </row>
    <row r="52" spans="2:9" x14ac:dyDescent="0.25">
      <c r="C52" s="313"/>
      <c r="D52" s="313"/>
      <c r="E52" s="313"/>
      <c r="F52" s="313"/>
      <c r="G52" s="313"/>
      <c r="H52" s="313"/>
      <c r="I52" s="313"/>
    </row>
    <row r="53" spans="2:9" x14ac:dyDescent="0.25">
      <c r="C53" s="313"/>
      <c r="D53" s="313"/>
      <c r="E53" s="313"/>
      <c r="F53" s="313"/>
      <c r="G53" s="313"/>
      <c r="H53" s="313"/>
      <c r="I53" s="313"/>
    </row>
  </sheetData>
  <mergeCells count="19">
    <mergeCell ref="B2:I2"/>
    <mergeCell ref="B3:I3"/>
    <mergeCell ref="B5:I5"/>
    <mergeCell ref="B6:I6"/>
    <mergeCell ref="B7:I7"/>
    <mergeCell ref="B4:H4"/>
    <mergeCell ref="B8:B9"/>
    <mergeCell ref="H20:H21"/>
    <mergeCell ref="I20:I21"/>
    <mergeCell ref="H47:H48"/>
    <mergeCell ref="I47:I48"/>
    <mergeCell ref="F48:G48"/>
    <mergeCell ref="F21:G21"/>
    <mergeCell ref="B24:I24"/>
    <mergeCell ref="B26:I26"/>
    <mergeCell ref="B27:I27"/>
    <mergeCell ref="B28:I28"/>
    <mergeCell ref="B29:B30"/>
    <mergeCell ref="B25:H25"/>
  </mergeCells>
  <printOptions horizontalCentered="1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2578125" defaultRowHeight="12.75" x14ac:dyDescent="0.2"/>
  <cols>
    <col min="1" max="1" width="5.42578125" style="12" hidden="1" customWidth="1"/>
    <col min="2" max="2" width="72.85546875" style="13" customWidth="1"/>
    <col min="3" max="3" width="1.5703125" style="13" customWidth="1"/>
    <col min="4" max="4" width="14.42578125" style="13" customWidth="1"/>
    <col min="5" max="5" width="14.140625" style="13" bestFit="1" customWidth="1"/>
    <col min="6" max="6" width="10.7109375" style="13" bestFit="1" customWidth="1"/>
    <col min="7" max="7" width="7.28515625" style="13" bestFit="1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13.5" customHeight="1" x14ac:dyDescent="0.2">
      <c r="A1" s="438" t="s">
        <v>0</v>
      </c>
      <c r="B1" s="440" t="s">
        <v>1</v>
      </c>
      <c r="C1" s="92"/>
      <c r="D1" s="442" t="s">
        <v>108</v>
      </c>
      <c r="E1" s="443"/>
      <c r="F1" s="443"/>
      <c r="G1" s="444"/>
      <c r="H1" s="92"/>
      <c r="I1" s="440">
        <v>2017</v>
      </c>
    </row>
    <row r="2" spans="1:9" ht="13.5" x14ac:dyDescent="0.2">
      <c r="A2" s="439"/>
      <c r="B2" s="441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1"/>
    </row>
    <row r="3" spans="1:9" s="26" customFormat="1" ht="16.5" customHeight="1" x14ac:dyDescent="0.25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25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25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25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25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25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25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25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25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25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25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25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25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25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25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25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25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25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25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25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25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25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25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25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25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25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25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25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25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25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25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25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25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25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25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25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25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25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25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25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25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25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25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25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25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25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25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25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25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25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25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25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25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25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25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25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25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25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25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25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25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25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25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25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25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25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25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2">
      <c r="D70" s="69"/>
      <c r="E70" s="69"/>
      <c r="I70" s="314"/>
    </row>
    <row r="71" spans="1:9" x14ac:dyDescent="0.2">
      <c r="D71" s="58"/>
      <c r="E71" s="58"/>
      <c r="F71" s="58"/>
      <c r="G71" s="59"/>
      <c r="I71" s="58"/>
    </row>
    <row r="72" spans="1:9" s="31" customFormat="1" ht="16.5" hidden="1" customHeight="1" x14ac:dyDescent="0.25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2"/>
    <row r="74" spans="1:9" s="64" customFormat="1" ht="12.75" hidden="1" customHeight="1" x14ac:dyDescent="0.2">
      <c r="A74" s="63"/>
    </row>
    <row r="75" spans="1:9" s="31" customFormat="1" ht="16.5" hidden="1" customHeight="1" x14ac:dyDescent="0.25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2"/>
    <row r="77" spans="1:9" ht="12.75" customHeight="1" x14ac:dyDescent="0.2">
      <c r="E77" s="58"/>
    </row>
    <row r="78" spans="1:9" x14ac:dyDescent="0.2">
      <c r="I78" s="58"/>
    </row>
    <row r="80" spans="1:9" x14ac:dyDescent="0.2">
      <c r="D80" s="58"/>
      <c r="E80" s="58"/>
      <c r="F80" s="58"/>
      <c r="G80" s="58"/>
      <c r="I80" s="71"/>
    </row>
    <row r="82" spans="5:5" x14ac:dyDescent="0.2">
      <c r="E82" s="58"/>
    </row>
    <row r="86" spans="5:5" x14ac:dyDescent="0.2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6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2578125" defaultRowHeight="16.5" x14ac:dyDescent="0.3"/>
  <cols>
    <col min="1" max="1" width="5.42578125" style="108" customWidth="1"/>
    <col min="2" max="2" width="80.7109375" style="106" customWidth="1"/>
    <col min="3" max="3" width="1.7109375" style="106" customWidth="1"/>
    <col min="4" max="4" width="13.7109375" style="106" bestFit="1" customWidth="1"/>
    <col min="5" max="5" width="13.42578125" style="106" customWidth="1"/>
    <col min="6" max="6" width="12.85546875" style="106" customWidth="1"/>
    <col min="7" max="7" width="7.7109375" style="106" customWidth="1"/>
    <col min="8" max="8" width="1.42578125" style="106" customWidth="1"/>
    <col min="9" max="9" width="12.42578125" style="106" bestFit="1" customWidth="1"/>
    <col min="10" max="16384" width="11.42578125" style="106"/>
  </cols>
  <sheetData>
    <row r="1" spans="1:9" ht="16.5" customHeight="1" x14ac:dyDescent="0.3">
      <c r="A1" s="445" t="s">
        <v>0</v>
      </c>
      <c r="B1" s="445" t="s">
        <v>91</v>
      </c>
      <c r="D1" s="450" t="s">
        <v>90</v>
      </c>
      <c r="E1" s="451"/>
      <c r="F1" s="451"/>
      <c r="G1" s="452"/>
      <c r="I1" s="445">
        <v>2018</v>
      </c>
    </row>
    <row r="2" spans="1:9" x14ac:dyDescent="0.3">
      <c r="A2" s="446"/>
      <c r="B2" s="446"/>
      <c r="D2" s="107" t="s">
        <v>71</v>
      </c>
      <c r="E2" s="107" t="s">
        <v>72</v>
      </c>
      <c r="F2" s="107" t="s">
        <v>73</v>
      </c>
      <c r="G2" s="107" t="s">
        <v>74</v>
      </c>
      <c r="I2" s="446"/>
    </row>
    <row r="3" spans="1:9" ht="4.5" customHeight="1" x14ac:dyDescent="0.3"/>
    <row r="4" spans="1:9" s="129" customFormat="1" ht="19.5" customHeight="1" x14ac:dyDescent="0.25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25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25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25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25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25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25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25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25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25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25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25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25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25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25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25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25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25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25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25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25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25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25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25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25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25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25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25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25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25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25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25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25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25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25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25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25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25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25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25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25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25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25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25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25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25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25">
      <c r="A50" s="449" t="s">
        <v>46</v>
      </c>
      <c r="B50" s="448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25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25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25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25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25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25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25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25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25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25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25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25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25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25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25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25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25">
      <c r="A67" s="449" t="s">
        <v>64</v>
      </c>
      <c r="B67" s="448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25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25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25">
      <c r="A70" s="447" t="s">
        <v>67</v>
      </c>
      <c r="B70" s="448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3">
      <c r="D71" s="135"/>
      <c r="E71" s="135"/>
    </row>
    <row r="73" spans="1:10" x14ac:dyDescent="0.3">
      <c r="D73" s="136"/>
      <c r="E73" s="137"/>
    </row>
    <row r="74" spans="1:10" x14ac:dyDescent="0.3">
      <c r="D74" s="138"/>
      <c r="E74" s="137"/>
    </row>
    <row r="75" spans="1:10" x14ac:dyDescent="0.3">
      <c r="D75" s="138"/>
      <c r="E75" s="137"/>
    </row>
    <row r="76" spans="1:10" x14ac:dyDescent="0.3">
      <c r="D76" s="135"/>
      <c r="E76" s="137"/>
      <c r="F76" s="135"/>
      <c r="G76" s="135"/>
      <c r="I76" s="135"/>
    </row>
    <row r="77" spans="1:10" x14ac:dyDescent="0.3">
      <c r="D77" s="138"/>
      <c r="E77" s="137"/>
    </row>
    <row r="78" spans="1:10" x14ac:dyDescent="0.3">
      <c r="A78" s="106"/>
      <c r="D78" s="138"/>
    </row>
    <row r="80" spans="1:10" x14ac:dyDescent="0.3">
      <c r="A80" s="106"/>
      <c r="D80" s="138"/>
    </row>
    <row r="82" spans="1:4" x14ac:dyDescent="0.3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2578125" defaultRowHeight="12.75" x14ac:dyDescent="0.2"/>
  <cols>
    <col min="1" max="1" width="5.42578125" style="12" hidden="1" customWidth="1"/>
    <col min="2" max="2" width="60.85546875" style="13" customWidth="1"/>
    <col min="3" max="3" width="1.5703125" style="13" customWidth="1"/>
    <col min="4" max="4" width="10.7109375" style="13" bestFit="1" customWidth="1"/>
    <col min="5" max="5" width="12.85546875" style="13" bestFit="1" customWidth="1"/>
    <col min="6" max="6" width="12" style="13" bestFit="1" customWidth="1"/>
    <col min="7" max="7" width="8" style="13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21.6" customHeight="1" x14ac:dyDescent="0.2">
      <c r="A1" s="438" t="s">
        <v>0</v>
      </c>
      <c r="B1" s="453" t="s">
        <v>1</v>
      </c>
      <c r="C1" s="92"/>
      <c r="D1" s="455" t="s">
        <v>80</v>
      </c>
      <c r="E1" s="455"/>
      <c r="F1" s="455"/>
      <c r="G1" s="456"/>
      <c r="H1" s="92"/>
      <c r="I1" s="457">
        <v>2018</v>
      </c>
    </row>
    <row r="2" spans="1:9" x14ac:dyDescent="0.2">
      <c r="A2" s="439"/>
      <c r="B2" s="454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58"/>
    </row>
    <row r="3" spans="1:9" s="26" customFormat="1" ht="13.5" x14ac:dyDescent="0.25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ht="13.5" x14ac:dyDescent="0.25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ht="13.5" x14ac:dyDescent="0.25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ht="13.5" x14ac:dyDescent="0.25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ht="13.5" x14ac:dyDescent="0.25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ht="13.5" x14ac:dyDescent="0.25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ht="13.5" x14ac:dyDescent="0.25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ht="13.5" x14ac:dyDescent="0.25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ht="13.5" x14ac:dyDescent="0.25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ht="13.5" x14ac:dyDescent="0.25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ht="13.5" x14ac:dyDescent="0.25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ht="13.5" x14ac:dyDescent="0.25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ht="13.5" x14ac:dyDescent="0.25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ht="13.5" x14ac:dyDescent="0.25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ht="13.5" x14ac:dyDescent="0.25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ht="13.5" x14ac:dyDescent="0.25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ht="13.5" x14ac:dyDescent="0.25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ht="13.5" x14ac:dyDescent="0.25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ht="13.5" x14ac:dyDescent="0.25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ht="13.5" x14ac:dyDescent="0.25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ht="13.5" x14ac:dyDescent="0.25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ht="13.5" x14ac:dyDescent="0.25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ht="13.5" x14ac:dyDescent="0.25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ht="13.5" x14ac:dyDescent="0.25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ht="13.5" x14ac:dyDescent="0.25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ht="13.5" x14ac:dyDescent="0.25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ht="13.5" x14ac:dyDescent="0.25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ht="13.5" x14ac:dyDescent="0.25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ht="13.5" x14ac:dyDescent="0.25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ht="13.5" x14ac:dyDescent="0.25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ht="13.5" x14ac:dyDescent="0.25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ht="13.5" x14ac:dyDescent="0.25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ht="13.5" x14ac:dyDescent="0.25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ht="13.5" x14ac:dyDescent="0.25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ht="13.5" x14ac:dyDescent="0.25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ht="13.5" x14ac:dyDescent="0.25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ht="13.5" x14ac:dyDescent="0.25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ht="13.5" x14ac:dyDescent="0.25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ht="13.5" x14ac:dyDescent="0.25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ht="13.5" x14ac:dyDescent="0.25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ht="13.5" x14ac:dyDescent="0.25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ht="13.5" x14ac:dyDescent="0.25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ht="13.5" x14ac:dyDescent="0.25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ht="13.5" x14ac:dyDescent="0.25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ht="13.5" x14ac:dyDescent="0.25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ht="13.5" x14ac:dyDescent="0.25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ht="13.5" x14ac:dyDescent="0.25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ht="13.5" x14ac:dyDescent="0.25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ht="13.5" x14ac:dyDescent="0.25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ht="13.5" x14ac:dyDescent="0.25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ht="13.5" x14ac:dyDescent="0.25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ht="13.5" x14ac:dyDescent="0.25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ht="13.5" x14ac:dyDescent="0.25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ht="13.5" x14ac:dyDescent="0.25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ht="13.5" x14ac:dyDescent="0.25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ht="13.5" x14ac:dyDescent="0.25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ht="13.5" x14ac:dyDescent="0.25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ht="13.5" x14ac:dyDescent="0.25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ht="13.5" x14ac:dyDescent="0.25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ht="13.5" x14ac:dyDescent="0.25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ht="13.5" x14ac:dyDescent="0.25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ht="13.5" x14ac:dyDescent="0.25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ht="13.5" x14ac:dyDescent="0.25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ht="13.5" x14ac:dyDescent="0.25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ht="13.5" x14ac:dyDescent="0.25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ht="13.5" x14ac:dyDescent="0.25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2">
      <c r="E69" s="69"/>
      <c r="F69" s="200"/>
      <c r="I69" s="127"/>
    </row>
    <row r="70" spans="1:9" x14ac:dyDescent="0.2">
      <c r="E70" s="59"/>
      <c r="F70" s="59"/>
      <c r="G70" s="59"/>
    </row>
    <row r="71" spans="1:9" s="31" customFormat="1" ht="16.5" hidden="1" customHeight="1" x14ac:dyDescent="0.25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2">
      <c r="I72" s="13">
        <v>0</v>
      </c>
    </row>
    <row r="73" spans="1:9" s="64" customFormat="1" ht="12.75" hidden="1" customHeight="1" x14ac:dyDescent="0.2">
      <c r="A73" s="63"/>
      <c r="I73" s="64">
        <v>0</v>
      </c>
    </row>
    <row r="74" spans="1:9" s="31" customFormat="1" ht="16.5" hidden="1" customHeight="1" x14ac:dyDescent="0.25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2"/>
    <row r="76" spans="1:9" ht="12.75" customHeight="1" x14ac:dyDescent="0.2">
      <c r="E76" s="58"/>
    </row>
    <row r="77" spans="1:9" x14ac:dyDescent="0.2">
      <c r="I77" s="58"/>
    </row>
    <row r="79" spans="1:9" x14ac:dyDescent="0.2">
      <c r="D79" s="58"/>
      <c r="E79" s="58"/>
      <c r="F79" s="58"/>
      <c r="G79" s="58"/>
      <c r="I79" s="71"/>
    </row>
    <row r="81" spans="5:5" x14ac:dyDescent="0.2">
      <c r="E81" s="58"/>
    </row>
    <row r="85" spans="5:5" x14ac:dyDescent="0.2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4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5" x14ac:dyDescent="0.25"/>
  <cols>
    <col min="1" max="1" width="66.7109375" style="13" customWidth="1"/>
    <col min="2" max="3" width="9.85546875" style="160" customWidth="1"/>
    <col min="4" max="4" width="9.85546875" style="161" customWidth="1"/>
    <col min="5" max="8" width="11.140625" style="161" customWidth="1"/>
    <col min="9" max="9" width="11.140625" style="161" hidden="1" customWidth="1"/>
    <col min="10" max="11" width="11.140625" style="161" customWidth="1"/>
  </cols>
  <sheetData>
    <row r="1" spans="1:11" ht="22.9" customHeight="1" x14ac:dyDescent="0.25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25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25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25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25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25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25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25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25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25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25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4.25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4.25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4.25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4.25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4.25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4.25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4.25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4.25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4.25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4.25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4.25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4.25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4.25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4.25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4.25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4.25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4.25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4.25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4.25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4.25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4.25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4.25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4.25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4.25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4.25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4.25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4.25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4.25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4.25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4.25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4.25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4.25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4.25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4.25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4.25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4.25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4.25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4.25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4.25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4.25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4.25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4.25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4.25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4.25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5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4.25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4.25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25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25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25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25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25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25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000000000000004" customHeight="1" x14ac:dyDescent="0.25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25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25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25">
      <c r="A68" s="199" t="s">
        <v>110</v>
      </c>
      <c r="B68" s="163"/>
      <c r="C68" s="163"/>
      <c r="D68" s="163"/>
      <c r="E68" s="163"/>
    </row>
    <row r="69" spans="1:11" x14ac:dyDescent="0.25">
      <c r="A69" s="13" t="s">
        <v>111</v>
      </c>
    </row>
    <row r="70" spans="1:11" x14ac:dyDescent="0.25">
      <c r="A70" s="13" t="s">
        <v>112</v>
      </c>
    </row>
    <row r="71" spans="1:11" x14ac:dyDescent="0.25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ANALITICO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Maria Montserrat Terrazas Medina</cp:lastModifiedBy>
  <cp:lastPrinted>2022-03-03T16:37:39Z</cp:lastPrinted>
  <dcterms:created xsi:type="dcterms:W3CDTF">2015-02-05T01:40:27Z</dcterms:created>
  <dcterms:modified xsi:type="dcterms:W3CDTF">2022-03-03T16:37:43Z</dcterms:modified>
</cp:coreProperties>
</file>