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olvera\Desktop\CELINA\2026\PORTAL FISCAL\Anual\"/>
    </mc:Choice>
  </mc:AlternateContent>
  <xr:revisionPtr revIDLastSave="0" documentId="13_ncr:1_{31049704-2D35-4AE3-AED7-253C6A464C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a" sheetId="2" r:id="rId1"/>
    <sheet name="BALANZA" sheetId="5" state="hidden" r:id="rId2"/>
  </sheets>
  <definedNames>
    <definedName name="_xlnm._FilterDatabase" localSheetId="1" hidden="1">BALANZA!$B$2:$L$61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0" i="2" s="1"/>
  <c r="G19" i="2"/>
  <c r="G15" i="2"/>
  <c r="G13" i="2"/>
  <c r="G12" i="2"/>
  <c r="G11" i="2"/>
  <c r="G7" i="2" s="1"/>
  <c r="G28" i="2" s="1"/>
  <c r="G10" i="2"/>
  <c r="G9" i="2"/>
  <c r="G8" i="2"/>
  <c r="F21" i="2"/>
  <c r="F20" i="2" s="1"/>
  <c r="F19" i="2"/>
  <c r="F15" i="2"/>
  <c r="F13" i="2"/>
  <c r="F12" i="2"/>
  <c r="F11" i="2"/>
  <c r="F10" i="2"/>
  <c r="F9" i="2"/>
  <c r="F8" i="2"/>
  <c r="F7" i="2" s="1"/>
  <c r="F28" i="2" s="1"/>
  <c r="C21" i="2"/>
  <c r="D21" i="2" s="1"/>
  <c r="C15" i="2"/>
  <c r="D15" i="2" s="1"/>
  <c r="E15" i="2" s="1"/>
  <c r="C14" i="2"/>
  <c r="C13" i="2"/>
  <c r="D13" i="2" s="1"/>
  <c r="E13" i="2" s="1"/>
  <c r="C12" i="2"/>
  <c r="D12" i="2" s="1"/>
  <c r="E12" i="2" s="1"/>
  <c r="C11" i="2"/>
  <c r="D11" i="2" s="1"/>
  <c r="E11" i="2" s="1"/>
  <c r="C10" i="2"/>
  <c r="D10" i="2" s="1"/>
  <c r="E10" i="2" s="1"/>
  <c r="C9" i="2"/>
  <c r="D9" i="2" s="1"/>
  <c r="E9" i="2" s="1"/>
  <c r="C8" i="2"/>
  <c r="D8" i="2" s="1"/>
  <c r="C19" i="2"/>
  <c r="D19" i="2" s="1"/>
  <c r="E19" i="2" s="1"/>
  <c r="C20" i="2" l="1"/>
  <c r="D7" i="2"/>
  <c r="E8" i="2"/>
  <c r="D20" i="2"/>
  <c r="E21" i="2"/>
  <c r="C7" i="2"/>
  <c r="L39" i="5"/>
  <c r="I55" i="5"/>
  <c r="E7" i="2" l="1"/>
  <c r="E20" i="2"/>
  <c r="C28" i="2"/>
  <c r="D28" i="2"/>
  <c r="L43" i="5"/>
  <c r="E28" i="2" l="1"/>
  <c r="J55" i="5"/>
  <c r="K55" i="5"/>
  <c r="J4" i="5"/>
  <c r="K4" i="5"/>
  <c r="I4" i="5"/>
  <c r="L55" i="5" l="1"/>
  <c r="L4" i="5"/>
  <c r="L60" i="5"/>
  <c r="L58" i="5"/>
  <c r="L56" i="5"/>
  <c r="L19" i="5"/>
  <c r="L5" i="5"/>
</calcChain>
</file>

<file path=xl/sharedStrings.xml><?xml version="1.0" encoding="utf-8"?>
<sst xmlns="http://schemas.openxmlformats.org/spreadsheetml/2006/main" count="156" uniqueCount="156">
  <si>
    <t>Formato 7a. Proyecciones de ingresos - LDF</t>
  </si>
  <si>
    <t>PROYECCIONES DE INGRESOS - LDF</t>
  </si>
  <si>
    <t>(PESOS)</t>
  </si>
  <si>
    <t>(CIFRAS NOMINALES)</t>
  </si>
  <si>
    <t>CONCEPTO</t>
  </si>
  <si>
    <t>AÑO EN
CUESTIÓN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</si>
  <si>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</si>
  <si>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</si>
  <si>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</si>
  <si>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</si>
  <si>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</si>
  <si>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</si>
  <si>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</si>
  <si>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</si>
  <si>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</si>
  <si>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</si>
  <si>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</si>
  <si>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</si>
  <si>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</si>
  <si>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</si>
  <si>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</si>
  <si>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</si>
  <si>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</si>
  <si>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</si>
  <si>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4.0.0.0.00.0000</t>
  </si>
  <si>
    <t>Ingresos Y Otros Beneficios</t>
  </si>
  <si>
    <t>4.1.0.0.00.0000</t>
  </si>
  <si>
    <t xml:space="preserve">  Ingresos De Gestión</t>
  </si>
  <si>
    <t>4.1.1.0.00.0000</t>
  </si>
  <si>
    <t xml:space="preserve">    Impuestos</t>
  </si>
  <si>
    <t>4.1.1.1.00.0000</t>
  </si>
  <si>
    <t xml:space="preserve">      Impuestos Sobre Los Ingresos</t>
  </si>
  <si>
    <t>4.1.1.1.01.0000</t>
  </si>
  <si>
    <t xml:space="preserve">        Sobre El Importe Del Uso O De Boletaje Vendido</t>
  </si>
  <si>
    <t>4.1.1.1.02.0000</t>
  </si>
  <si>
    <t xml:space="preserve">        Por Los Entretenimientos Publicos Municipales Permanentes</t>
  </si>
  <si>
    <t>4.1.1.2.00.0000</t>
  </si>
  <si>
    <t xml:space="preserve">      Impuestos Sobre El Patrimonio</t>
  </si>
  <si>
    <t>4.1.1.2.01.0000</t>
  </si>
  <si>
    <t xml:space="preserve">        Impuestos Predial</t>
  </si>
  <si>
    <t>4.1.1.2.02.0000</t>
  </si>
  <si>
    <t xml:space="preserve">        Impuesto Sobre Traslado De Dominio De Inmuebles</t>
  </si>
  <si>
    <t>4.1.1.2.03.0000</t>
  </si>
  <si>
    <t xml:space="preserve">        Impuesto Sobre Fraccionamientos Condominios Fusion Subdivision Y Relotificacion De Predio</t>
  </si>
  <si>
    <t>4.1.1.7.00.0000</t>
  </si>
  <si>
    <t xml:space="preserve">      Accesorios De Los Impuestos</t>
  </si>
  <si>
    <t>4.1.1.7.01.0000</t>
  </si>
  <si>
    <t xml:space="preserve">        Accesorios De Impuestos</t>
  </si>
  <si>
    <t>4.1.1.8.00.0000</t>
  </si>
  <si>
    <t xml:space="preserve">      Impuestos No Comprendidos En La Ley De Ingresos Vigente Causado En Ejercicios Fiscales Anteri</t>
  </si>
  <si>
    <t>4.1.1.8.01.0000</t>
  </si>
  <si>
    <t xml:space="preserve">        Impuestos No Comprendidos En La Ley De Ingresos Vigente Causado En Ejercicios Fiscales Anter</t>
  </si>
  <si>
    <t>4.1.1.9.00.0000</t>
  </si>
  <si>
    <t xml:space="preserve">      Otros Impuestos</t>
  </si>
  <si>
    <t>4.1.1.9.01.0000</t>
  </si>
  <si>
    <t xml:space="preserve">        Impuesto Para La Educacion Y Obras Publicas Municipales</t>
  </si>
  <si>
    <t>4.1.4.0.00.0000</t>
  </si>
  <si>
    <t xml:space="preserve">    Derechos</t>
  </si>
  <si>
    <t>4.1.4.1.00.0000</t>
  </si>
  <si>
    <t xml:space="preserve">      Derechos Por El Uso Goce Aprovechamiento O Explotacion De Bienes De Dominio Publico</t>
  </si>
  <si>
    <t>4.1.4.1.01.0000</t>
  </si>
  <si>
    <t xml:space="preserve">        Por El Uso De Unidades Deportivas, Parques Recreativos, Parques Culturales, Zonas Arqueologicas, Museos, Casas De La Cultura Y/O Centros Sociales</t>
  </si>
  <si>
    <t>4.1.4.1.02.0000</t>
  </si>
  <si>
    <t xml:space="preserve">        Por El Uso De La Via Publica Para El Ejercicio Del Comercio Ambulante, Puestos Fijos Y Semifijos</t>
  </si>
  <si>
    <t>4.1.4.1.05.0000</t>
  </si>
  <si>
    <t xml:space="preserve">        Por El Uso De La Via Publica Como Estacionamiento</t>
  </si>
  <si>
    <t>4.1.4.3.00.0000</t>
  </si>
  <si>
    <t xml:space="preserve">      Derechos Por La Prestacion De Servicios</t>
  </si>
  <si>
    <t>4.1.4.3.01.0000</t>
  </si>
  <si>
    <t xml:space="preserve">        Por Los Servicios Prestados Por La Autoridad Municipal, Relacionados Con La Inspección, Empadronamiento, Expedición, Resello, Reposición, Modificación Y Revalidación De La Licencia Municipal De Funcionamiento</t>
  </si>
  <si>
    <t>4.1.4.3.02.0000</t>
  </si>
  <si>
    <t xml:space="preserve">        Por Los Servicios Prestados Por Diversos Conceptos Relacionados Con Construcciones Y Urbanizaciones</t>
  </si>
  <si>
    <t>4.1.4.3.04.0000</t>
  </si>
  <si>
    <t xml:space="preserve">        El Derecho De Alumbrado Público</t>
  </si>
  <si>
    <t>4.1.4.3.05.0000</t>
  </si>
  <si>
    <t xml:space="preserve">        Por Los Servicios Prestados Por La Dirección Estatal Del Registro Civil</t>
  </si>
  <si>
    <t>4.1.4.3.06.0000</t>
  </si>
  <si>
    <t xml:space="preserve">        Por Los Servicios Que Preste El Municipio De Corregidora, Qro., A Través De La Dependencia Encargada De Los Servicios Públicos Municipales</t>
  </si>
  <si>
    <t>4.1.4.3.07.0000</t>
  </si>
  <si>
    <t xml:space="preserve">        Por Los Servicios Prestados Por Los Panteones Municipales</t>
  </si>
  <si>
    <t>4.1.4.3.08.0000</t>
  </si>
  <si>
    <t xml:space="preserve">        Por Los Servicios Prestados Por El Rastro Municipal</t>
  </si>
  <si>
    <t>4.1.4.3.09.0000</t>
  </si>
  <si>
    <t xml:space="preserve">        Por Los Servicios Prestados Por La Secretaría Del Ayuntamiento</t>
  </si>
  <si>
    <t>4.1.4.3.10.0000</t>
  </si>
  <si>
    <t xml:space="preserve">        Por El Servicio De Registro De Fierros Y Quemadores Y Su Renovación</t>
  </si>
  <si>
    <t>4.1.4.3.11.0000</t>
  </si>
  <si>
    <t xml:space="preserve">        Por Otros Servicios Prestados Por Otras Autoridades Municipales</t>
  </si>
  <si>
    <t>4.1.4.4.00.0000</t>
  </si>
  <si>
    <t xml:space="preserve">      Accesorios De Derechos</t>
  </si>
  <si>
    <t>4.1.4.4.01.0000</t>
  </si>
  <si>
    <t xml:space="preserve">        Accesorios De Derechos</t>
  </si>
  <si>
    <t>4.1.4.5.00.0000</t>
  </si>
  <si>
    <t xml:space="preserve">      Derechos No Comprendidos En Ley De Ingresos Vigente, Causados En Ejercicios Fiscales Anteriores</t>
  </si>
  <si>
    <t>4.1.4.5.01.0000</t>
  </si>
  <si>
    <t xml:space="preserve">        Derechos No Comprendidos En Ley De Ingresos Vigente, Causados En Ejercicios Fiscales Anteriores</t>
  </si>
  <si>
    <t>4.1.5.0.00.0000</t>
  </si>
  <si>
    <t xml:space="preserve">    Productos</t>
  </si>
  <si>
    <t>4.1.5.1.00.0000</t>
  </si>
  <si>
    <t xml:space="preserve">      Productos</t>
  </si>
  <si>
    <t>4.1.5.1.01.0000</t>
  </si>
  <si>
    <t xml:space="preserve">        Productos Derivados Del Uso Y Aprovechamiento De Bienes No Sujetos A Régimen De Dominio Público</t>
  </si>
  <si>
    <t>4.1.5.1.02.0000</t>
  </si>
  <si>
    <t xml:space="preserve">        Por Productos Financieros</t>
  </si>
  <si>
    <t>4.1.6.0.00.0000</t>
  </si>
  <si>
    <t xml:space="preserve">    Aprovechamientos</t>
  </si>
  <si>
    <t>4.1.6.2.00.0000</t>
  </si>
  <si>
    <t xml:space="preserve">      Multas</t>
  </si>
  <si>
    <t>4.1.6.2.01.0000</t>
  </si>
  <si>
    <t xml:space="preserve">        Multas Por La Inobservancia A Diversas Disposiciones Establecidas En Las Leyes, Reglamentos, Codigos Y Convenios Aplicables Estatal O Municipal</t>
  </si>
  <si>
    <t>4.1.6.3.00.0000</t>
  </si>
  <si>
    <t xml:space="preserve">      Indemnizaciones</t>
  </si>
  <si>
    <t>4.1.6.3.01.0000</t>
  </si>
  <si>
    <t xml:space="preserve">        Indemnizaciones</t>
  </si>
  <si>
    <t>4.1.6.4.00.0000</t>
  </si>
  <si>
    <t xml:space="preserve">      Reintegros</t>
  </si>
  <si>
    <t>4.1.6.4.01.0000</t>
  </si>
  <si>
    <t xml:space="preserve">        Reintegros</t>
  </si>
  <si>
    <t>4.1.6.8.00.0000</t>
  </si>
  <si>
    <t xml:space="preserve">      Accesorios De Aprovechamientos</t>
  </si>
  <si>
    <t>4.1.6.8.01.0000</t>
  </si>
  <si>
    <t xml:space="preserve">        Accesorios De Aprovechamientos</t>
  </si>
  <si>
    <t>4.1.6.9.00.0000</t>
  </si>
  <si>
    <t xml:space="preserve">      Otros Aprovechamientos</t>
  </si>
  <si>
    <t>4.1.6.9.01.0000</t>
  </si>
  <si>
    <t xml:space="preserve">        Otros Aprovechamientos</t>
  </si>
  <si>
    <t>4.2.0.0.00.0000</t>
  </si>
  <si>
    <t xml:space="preserve">  Participaciones Aportaciones Transferencias Asignaciones Subsidios Y Otras Ayudas</t>
  </si>
  <si>
    <t>4.2.1.0.00.0000</t>
  </si>
  <si>
    <t xml:space="preserve">    Participaciones Aportaciones Convenios Incentivos Derivados De La Colaboración Fiscal Y Fondo</t>
  </si>
  <si>
    <t>4.2.1.1.00.0000</t>
  </si>
  <si>
    <t xml:space="preserve">      Participaciones</t>
  </si>
  <si>
    <t>4.2.1.1.01.0000</t>
  </si>
  <si>
    <t xml:space="preserve">        Participaciones</t>
  </si>
  <si>
    <t>4.2.1.2.00.0000</t>
  </si>
  <si>
    <t xml:space="preserve">      Aportaciones</t>
  </si>
  <si>
    <t>4.2.1.2.01.0000</t>
  </si>
  <si>
    <t xml:space="preserve">        Aportaciones</t>
  </si>
  <si>
    <t>4.2.1.3.00.0000</t>
  </si>
  <si>
    <t xml:space="preserve">      Convenios</t>
  </si>
  <si>
    <t>4.2.1.3.02.0000</t>
  </si>
  <si>
    <t xml:space="preserve">        Ingresos Por Convenios Celebrados Con El Estado</t>
  </si>
  <si>
    <t>01 ENERO AL 30 SEPTIEMBRE 2025</t>
  </si>
  <si>
    <t>OCTUBRE</t>
  </si>
  <si>
    <t>NOVIEMBRE</t>
  </si>
  <si>
    <t>DICIEMBRE</t>
  </si>
  <si>
    <t>TOTAL</t>
  </si>
  <si>
    <t>3. Ingresos Derivados de Financiamientos (3=A)</t>
  </si>
  <si>
    <t>PRESUPUESTO 2025</t>
  </si>
  <si>
    <t>4. Total de Ingresos Proyectados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</si>
  <si>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</si>
  <si>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</si>
  <si>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</si>
  <si>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</si>
  <si>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D. Transferencias, Asignaciones, Subsidios y Subvenciones, y Pensiones y Jubilaciones</t>
  </si>
  <si>
    <t>2. Transferencias Federales Etiquetadas (2=A+B+C+D+E)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</si>
</sst>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DBDB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BDBD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2" fillId="3" borderId="0" xfId="0" applyFont="1" applyFill="1"/>
    <xf numFmtId="43" fontId="2" fillId="3" borderId="0" xfId="1" applyFont="1" applyFill="1"/>
    <xf numFmtId="0" fontId="0" fillId="0" borderId="0" xfId="0"/>
    <xf numFmtId="43" fontId="0" fillId="0" borderId="0" xfId="1" applyFont="1"/>
    <xf numFmtId="0" fontId="2" fillId="4" borderId="0" xfId="0" applyFont="1" applyFill="1"/>
    <xf numFmtId="43" fontId="2" fillId="4" borderId="0" xfId="1" applyFont="1" applyFill="1"/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164" fontId="0" fillId="0" borderId="0" xfId="1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top" wrapText="1"/>
    </xf>
    <xf numFmtId="1" fontId="5" fillId="2" borderId="15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4" fontId="5" fillId="0" borderId="6" xfId="1" applyNumberFormat="1" applyFont="1" applyFill="1" applyBorder="1" applyAlignment="1">
      <alignment horizontal="right" vertical="center"/>
    </xf>
    <xf numFmtId="4" fontId="4" fillId="0" borderId="7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4" fontId="4" fillId="0" borderId="9" xfId="1" applyNumberFormat="1" applyFont="1" applyFill="1" applyBorder="1" applyAlignment="1">
      <alignment horizontal="right" vertical="center" wrapText="1"/>
    </xf>
    <xf numFmtId="4" fontId="4" fillId="0" borderId="9" xfId="1" applyNumberFormat="1" applyFont="1" applyFill="1" applyBorder="1" applyAlignment="1">
      <alignment horizontal="right" vertical="center"/>
    </xf>
    <xf numFmtId="4" fontId="5" fillId="0" borderId="9" xfId="1" applyNumberFormat="1" applyFont="1" applyFill="1" applyBorder="1" applyAlignment="1">
      <alignment horizontal="right" vertical="center" wrapText="1"/>
    </xf>
    <xf numFmtId="4" fontId="5" fillId="0" borderId="9" xfId="1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shrinkToFit="1"/>
    </xf>
    <xf numFmtId="1" fontId="5" fillId="2" borderId="17" xfId="0" applyNumberFormat="1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5" fillId="5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view="pageBreakPreview" zoomScale="60" zoomScaleNormal="145" workbookViewId="0">
      <selection sqref="A1:G1"/>
    </sheetView>
  </sheetViews>
  <sheetFormatPr baseColWidth="10" defaultColWidth="8.77734375" defaultRowHeight="11.4" x14ac:dyDescent="0.25"/>
  <cols>
    <col min="1" max="1" width="31.21875" style="21" customWidth="1"/>
    <col min="2" max="7" width="16.5546875" style="10" customWidth="1"/>
    <col min="8" max="16384" width="8.77734375" style="10"/>
  </cols>
  <sheetData>
    <row r="1" spans="1:7" ht="12" thickBot="1" x14ac:dyDescent="0.3">
      <c r="A1" s="43" t="s">
        <v>0</v>
      </c>
      <c r="B1" s="43"/>
      <c r="C1" s="43"/>
      <c r="D1" s="43"/>
      <c r="E1" s="43"/>
      <c r="F1" s="43"/>
      <c r="G1" s="43"/>
    </row>
    <row r="2" spans="1:7" ht="12.6" customHeight="1" thickBot="1" x14ac:dyDescent="0.3">
      <c r="A2" s="36" t="s">
        <v>1</v>
      </c>
      <c r="B2" s="37"/>
      <c r="C2" s="37"/>
      <c r="D2" s="37"/>
      <c r="E2" s="37"/>
      <c r="F2" s="37"/>
      <c r="G2" s="38"/>
    </row>
    <row r="3" spans="1:7" ht="13.8" customHeight="1" thickBot="1" x14ac:dyDescent="0.3">
      <c r="A3" s="36" t="s">
        <v>2</v>
      </c>
      <c r="B3" s="37"/>
      <c r="C3" s="37"/>
      <c r="D3" s="37"/>
      <c r="E3" s="37"/>
      <c r="F3" s="37"/>
      <c r="G3" s="38"/>
    </row>
    <row r="4" spans="1:7" ht="13.8" customHeight="1" thickBot="1" x14ac:dyDescent="0.3">
      <c r="A4" s="42" t="s">
        <v>3</v>
      </c>
      <c r="B4" s="39"/>
      <c r="C4" s="39"/>
      <c r="D4" s="39"/>
      <c r="E4" s="39"/>
      <c r="F4" s="39"/>
      <c r="G4" s="40"/>
    </row>
    <row r="5" spans="1:7" ht="22.8" x14ac:dyDescent="0.25">
      <c r="A5" s="32" t="s">
        <v>4</v>
      </c>
      <c r="B5" s="19" t="s">
        <v>5</v>
      </c>
      <c r="C5" s="34">
        <v>2027</v>
      </c>
      <c r="D5" s="34">
        <v>2028</v>
      </c>
      <c r="E5" s="34">
        <v>2029</v>
      </c>
      <c r="F5" s="34">
        <v>2030</v>
      </c>
      <c r="G5" s="34">
        <v>3031</v>
      </c>
    </row>
    <row r="6" spans="1:7" ht="12.6" thickBot="1" x14ac:dyDescent="0.3">
      <c r="A6" s="33"/>
      <c r="B6" s="20">
        <v>2026</v>
      </c>
      <c r="C6" s="35"/>
      <c r="D6" s="35"/>
      <c r="E6" s="35"/>
      <c r="F6" s="35"/>
      <c r="G6" s="35"/>
    </row>
    <row r="7" spans="1:7" ht="24.6" thickBot="1" x14ac:dyDescent="0.3">
      <c r="A7" s="22" t="s">
        <v>153</v>
      </c>
      <c r="B7" s="23">
        <v>1631944604</v>
      </c>
      <c r="C7" s="23">
        <f>C8+C9+C10+C11+C12+C13+C14+C15+C16+C17+C18+C19</f>
        <v>1680902942.1200001</v>
      </c>
      <c r="D7" s="23">
        <f t="shared" ref="D7:E7" si="0">D8+D9+D10+D11+D12+D13+D14+D15+D16+D17+D18+D19</f>
        <v>1731330030.3836002</v>
      </c>
      <c r="E7" s="23">
        <f t="shared" si="0"/>
        <v>1783269931.2951083</v>
      </c>
      <c r="F7" s="23">
        <f t="shared" ref="F7:G7" si="1">F8+F9+F10+F11+F12+F13+F14+F15+F16+F17+F18+F19</f>
        <v>1836768029.2339616</v>
      </c>
      <c r="G7" s="23">
        <f t="shared" si="1"/>
        <v>1891871070.1109805</v>
      </c>
    </row>
    <row r="8" spans="1:7" ht="12" thickBot="1" x14ac:dyDescent="0.3">
      <c r="A8" s="12" t="s">
        <v>6</v>
      </c>
      <c r="B8" s="24">
        <v>869693683</v>
      </c>
      <c r="C8" s="24">
        <f>B8*1.03</f>
        <v>895784493.49000001</v>
      </c>
      <c r="D8" s="24">
        <f>C8*1.03</f>
        <v>922658028.29470003</v>
      </c>
      <c r="E8" s="24">
        <f>D8*1.03</f>
        <v>950337769.1435411</v>
      </c>
      <c r="F8" s="24">
        <f>E8*1.03</f>
        <v>978847902.21784735</v>
      </c>
      <c r="G8" s="24">
        <f>F8*1.03</f>
        <v>1008213339.2843828</v>
      </c>
    </row>
    <row r="9" spans="1:7" ht="23.4" thickBot="1" x14ac:dyDescent="0.3">
      <c r="A9" s="13" t="s">
        <v>7</v>
      </c>
      <c r="B9" s="25">
        <v>0</v>
      </c>
      <c r="C9" s="24">
        <f t="shared" ref="C9:G15" si="2">B9*1.03</f>
        <v>0</v>
      </c>
      <c r="D9" s="24">
        <f t="shared" ref="D9:G9" si="3">C9*1.03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</row>
    <row r="10" spans="1:7" ht="12" thickBot="1" x14ac:dyDescent="0.3">
      <c r="A10" s="13" t="s">
        <v>8</v>
      </c>
      <c r="B10" s="25">
        <v>0</v>
      </c>
      <c r="C10" s="24">
        <f t="shared" si="2"/>
        <v>0</v>
      </c>
      <c r="D10" s="24">
        <f t="shared" ref="D10:G10" si="4">C10*1.03</f>
        <v>0</v>
      </c>
      <c r="E10" s="24">
        <f t="shared" si="4"/>
        <v>0</v>
      </c>
      <c r="F10" s="24">
        <f t="shared" si="4"/>
        <v>0</v>
      </c>
      <c r="G10" s="24">
        <f t="shared" si="4"/>
        <v>0</v>
      </c>
    </row>
    <row r="11" spans="1:7" ht="12" thickBot="1" x14ac:dyDescent="0.3">
      <c r="A11" s="13" t="s">
        <v>9</v>
      </c>
      <c r="B11" s="26">
        <v>182320656</v>
      </c>
      <c r="C11" s="24">
        <f t="shared" si="2"/>
        <v>187790275.68000001</v>
      </c>
      <c r="D11" s="24">
        <f t="shared" ref="D11:G11" si="5">C11*1.03</f>
        <v>193423983.95040002</v>
      </c>
      <c r="E11" s="24">
        <f t="shared" si="5"/>
        <v>199226703.46891204</v>
      </c>
      <c r="F11" s="24">
        <f t="shared" si="5"/>
        <v>205203504.57297939</v>
      </c>
      <c r="G11" s="24">
        <f t="shared" si="5"/>
        <v>211359609.71016878</v>
      </c>
    </row>
    <row r="12" spans="1:7" ht="12" thickBot="1" x14ac:dyDescent="0.3">
      <c r="A12" s="13" t="s">
        <v>10</v>
      </c>
      <c r="B12" s="26">
        <v>28000000</v>
      </c>
      <c r="C12" s="24">
        <f t="shared" si="2"/>
        <v>28840000</v>
      </c>
      <c r="D12" s="24">
        <f t="shared" ref="D12:G12" si="6">C12*1.03</f>
        <v>29705200</v>
      </c>
      <c r="E12" s="24">
        <f t="shared" si="6"/>
        <v>30596356</v>
      </c>
      <c r="F12" s="24">
        <f t="shared" si="6"/>
        <v>31514246.68</v>
      </c>
      <c r="G12" s="24">
        <f t="shared" si="6"/>
        <v>32459674.080400001</v>
      </c>
    </row>
    <row r="13" spans="1:7" ht="12" thickBot="1" x14ac:dyDescent="0.3">
      <c r="A13" s="13" t="s">
        <v>11</v>
      </c>
      <c r="B13" s="26">
        <v>33942725</v>
      </c>
      <c r="C13" s="24">
        <f t="shared" si="2"/>
        <v>34961006.75</v>
      </c>
      <c r="D13" s="24">
        <f t="shared" ref="D13:G13" si="7">C13*1.03</f>
        <v>36009836.952500001</v>
      </c>
      <c r="E13" s="24">
        <f t="shared" si="7"/>
        <v>37090132.061075002</v>
      </c>
      <c r="F13" s="24">
        <f t="shared" si="7"/>
        <v>38202836.02290725</v>
      </c>
      <c r="G13" s="24">
        <f t="shared" si="7"/>
        <v>39348921.103594467</v>
      </c>
    </row>
    <row r="14" spans="1:7" ht="23.4" thickBot="1" x14ac:dyDescent="0.3">
      <c r="A14" s="13" t="s">
        <v>12</v>
      </c>
      <c r="B14" s="25">
        <v>0</v>
      </c>
      <c r="C14" s="24">
        <f t="shared" si="2"/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12" thickBot="1" x14ac:dyDescent="0.3">
      <c r="A15" s="13" t="s">
        <v>13</v>
      </c>
      <c r="B15" s="26">
        <v>517987540</v>
      </c>
      <c r="C15" s="24">
        <f t="shared" si="2"/>
        <v>533527166.19999999</v>
      </c>
      <c r="D15" s="24">
        <f t="shared" si="2"/>
        <v>549532981.18599999</v>
      </c>
      <c r="E15" s="24">
        <f t="shared" si="2"/>
        <v>566018970.62158</v>
      </c>
      <c r="F15" s="24">
        <f t="shared" si="2"/>
        <v>582999539.74022746</v>
      </c>
      <c r="G15" s="24">
        <f t="shared" si="2"/>
        <v>600489525.93243432</v>
      </c>
    </row>
    <row r="16" spans="1:7" ht="23.4" thickBot="1" x14ac:dyDescent="0.3">
      <c r="A16" s="13" t="s">
        <v>14</v>
      </c>
      <c r="B16" s="2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ht="12" thickBot="1" x14ac:dyDescent="0.3">
      <c r="A17" s="13" t="s">
        <v>15</v>
      </c>
      <c r="B17" s="25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ht="12" thickBot="1" x14ac:dyDescent="0.3">
      <c r="A18" s="13" t="s">
        <v>16</v>
      </c>
      <c r="B18" s="25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ht="12" thickBot="1" x14ac:dyDescent="0.3">
      <c r="A19" s="11" t="s">
        <v>17</v>
      </c>
      <c r="B19" s="25">
        <v>0</v>
      </c>
      <c r="C19" s="26">
        <f>+B19*1.03</f>
        <v>0</v>
      </c>
      <c r="D19" s="26">
        <f>+C19*1.03</f>
        <v>0</v>
      </c>
      <c r="E19" s="26">
        <f t="shared" ref="E19:G19" si="8">+D19*1.03</f>
        <v>0</v>
      </c>
      <c r="F19" s="26">
        <f t="shared" si="8"/>
        <v>0</v>
      </c>
      <c r="G19" s="26">
        <f t="shared" si="8"/>
        <v>0</v>
      </c>
    </row>
    <row r="20" spans="1:7" ht="24.6" customHeight="1" thickBot="1" x14ac:dyDescent="0.3">
      <c r="A20" s="14" t="s">
        <v>155</v>
      </c>
      <c r="B20" s="27">
        <v>260507187</v>
      </c>
      <c r="C20" s="27">
        <f>C21</f>
        <v>268322402.61000001</v>
      </c>
      <c r="D20" s="27">
        <f t="shared" ref="D20:G20" si="9">D21</f>
        <v>276372074.68830001</v>
      </c>
      <c r="E20" s="27">
        <f t="shared" si="9"/>
        <v>284663236.928949</v>
      </c>
      <c r="F20" s="27">
        <f t="shared" si="9"/>
        <v>293203134.03681749</v>
      </c>
      <c r="G20" s="27">
        <f t="shared" si="9"/>
        <v>301999228.05792201</v>
      </c>
    </row>
    <row r="21" spans="1:7" ht="12" thickBot="1" x14ac:dyDescent="0.3">
      <c r="A21" s="15" t="s">
        <v>18</v>
      </c>
      <c r="B21" s="26">
        <v>260507187</v>
      </c>
      <c r="C21" s="24">
        <f>B21*1.03</f>
        <v>268322402.61000001</v>
      </c>
      <c r="D21" s="24">
        <f>C21*1.03</f>
        <v>276372074.68830001</v>
      </c>
      <c r="E21" s="24">
        <f>D21*1.03</f>
        <v>284663236.928949</v>
      </c>
      <c r="F21" s="24">
        <f>E21*1.03</f>
        <v>293203134.03681749</v>
      </c>
      <c r="G21" s="24">
        <f>F21*1.03</f>
        <v>301999228.05792201</v>
      </c>
    </row>
    <row r="22" spans="1:7" ht="12" thickBot="1" x14ac:dyDescent="0.3">
      <c r="A22" s="13" t="s">
        <v>19</v>
      </c>
      <c r="B22" s="25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ht="12" thickBot="1" x14ac:dyDescent="0.3">
      <c r="A23" s="13" t="s">
        <v>20</v>
      </c>
      <c r="B23" s="25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ht="34.799999999999997" thickBot="1" x14ac:dyDescent="0.3">
      <c r="A24" s="16" t="s">
        <v>154</v>
      </c>
      <c r="B24" s="28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23.4" thickBot="1" x14ac:dyDescent="0.3">
      <c r="A25" s="16" t="s">
        <v>21</v>
      </c>
      <c r="B25" s="28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24.6" thickBot="1" x14ac:dyDescent="0.3">
      <c r="A26" s="17" t="s">
        <v>147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ht="23.4" thickBot="1" x14ac:dyDescent="0.3">
      <c r="A27" s="16" t="s">
        <v>22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ht="28.2" customHeight="1" thickBot="1" x14ac:dyDescent="0.3">
      <c r="A28" s="17" t="s">
        <v>149</v>
      </c>
      <c r="B28" s="31">
        <v>1892451791</v>
      </c>
      <c r="C28" s="31">
        <f>C7+C20+C26</f>
        <v>1949225344.73</v>
      </c>
      <c r="D28" s="31">
        <f>D7+D20+D26</f>
        <v>2007702105.0719004</v>
      </c>
      <c r="E28" s="31">
        <f>E7+E20+E26</f>
        <v>2067933168.2240572</v>
      </c>
      <c r="F28" s="31">
        <f>F7+F20+F26</f>
        <v>2129971163.2707791</v>
      </c>
      <c r="G28" s="31">
        <f>G7+G20+G26</f>
        <v>2193870298.1689024</v>
      </c>
    </row>
    <row r="29" spans="1:7" ht="18.600000000000001" customHeight="1" thickBot="1" x14ac:dyDescent="0.3">
      <c r="A29" s="17" t="s">
        <v>23</v>
      </c>
      <c r="B29" s="28"/>
      <c r="C29" s="28"/>
      <c r="D29" s="28"/>
      <c r="E29" s="28"/>
      <c r="F29" s="28"/>
      <c r="G29" s="28"/>
    </row>
    <row r="30" spans="1:7" ht="34.799999999999997" thickBot="1" x14ac:dyDescent="0.3">
      <c r="A30" s="18" t="s">
        <v>150</v>
      </c>
      <c r="B30" s="29">
        <v>146307447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ht="34.799999999999997" thickBot="1" x14ac:dyDescent="0.3">
      <c r="A31" s="18" t="s">
        <v>151</v>
      </c>
      <c r="B31" s="29">
        <v>11500000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ht="24.6" thickBot="1" x14ac:dyDescent="0.3">
      <c r="A32" s="17" t="s">
        <v>152</v>
      </c>
      <c r="B32" s="31">
        <v>157807447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</sheetData>
  <mergeCells count="10">
    <mergeCell ref="F5:F6"/>
    <mergeCell ref="G5:G6"/>
    <mergeCell ref="A1:G1"/>
    <mergeCell ref="A2:G2"/>
    <mergeCell ref="A3:G3"/>
    <mergeCell ref="A4:G4"/>
    <mergeCell ref="A5:A6"/>
    <mergeCell ref="C5:C6"/>
    <mergeCell ref="D5:D6"/>
    <mergeCell ref="E5:E6"/>
  </mergeCells>
  <pageMargins left="0.7" right="0.7" top="0.75" bottom="0.75" header="0.3" footer="0.3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1"/>
  <sheetViews>
    <sheetView topLeftCell="C1" workbookViewId="0">
      <selection activeCell="L58" sqref="L58"/>
    </sheetView>
  </sheetViews>
  <sheetFormatPr baseColWidth="10" defaultRowHeight="13.2" x14ac:dyDescent="0.25"/>
  <cols>
    <col min="2" max="2" width="17.77734375" customWidth="1"/>
    <col min="3" max="3" width="37" customWidth="1"/>
    <col min="4" max="4" width="21.77734375" hidden="1" customWidth="1"/>
    <col min="5" max="5" width="18.33203125" hidden="1" customWidth="1"/>
    <col min="6" max="6" width="19.6640625" hidden="1" customWidth="1"/>
    <col min="7" max="7" width="23" customWidth="1"/>
    <col min="8" max="8" width="5.77734375" customWidth="1"/>
    <col min="9" max="9" width="14" bestFit="1" customWidth="1"/>
    <col min="10" max="10" width="13.109375" bestFit="1" customWidth="1"/>
    <col min="11" max="11" width="15" bestFit="1" customWidth="1"/>
    <col min="12" max="12" width="15.6640625" bestFit="1" customWidth="1"/>
  </cols>
  <sheetData>
    <row r="1" spans="2:12" x14ac:dyDescent="0.25">
      <c r="I1" s="41" t="s">
        <v>148</v>
      </c>
      <c r="J1" s="41"/>
      <c r="K1" s="41"/>
    </row>
    <row r="2" spans="2:12" x14ac:dyDescent="0.25">
      <c r="G2" s="8" t="s">
        <v>142</v>
      </c>
      <c r="I2" s="7" t="s">
        <v>143</v>
      </c>
      <c r="J2" s="7" t="s">
        <v>144</v>
      </c>
      <c r="K2" s="7" t="s">
        <v>145</v>
      </c>
      <c r="L2" s="7" t="s">
        <v>146</v>
      </c>
    </row>
    <row r="3" spans="2:12" ht="15.6" x14ac:dyDescent="0.3">
      <c r="B3" s="1" t="s">
        <v>24</v>
      </c>
      <c r="C3" s="1" t="s">
        <v>25</v>
      </c>
      <c r="D3" s="2">
        <v>1221827061.9400001</v>
      </c>
      <c r="E3" s="2">
        <v>90471468.390000001</v>
      </c>
      <c r="F3" s="2">
        <v>545846943.74000001</v>
      </c>
      <c r="G3" s="2">
        <v>1677202537.29</v>
      </c>
      <c r="I3" s="9"/>
      <c r="J3" s="9"/>
      <c r="K3" s="9"/>
      <c r="L3" s="9"/>
    </row>
    <row r="4" spans="2:12" x14ac:dyDescent="0.25">
      <c r="B4" s="3" t="s">
        <v>26</v>
      </c>
      <c r="C4" s="3" t="s">
        <v>27</v>
      </c>
      <c r="D4" s="4">
        <v>770549843.03999996</v>
      </c>
      <c r="E4" s="4">
        <v>50319842.969999999</v>
      </c>
      <c r="F4" s="4">
        <v>271744429.88999999</v>
      </c>
      <c r="G4" s="4">
        <v>991974429.96000004</v>
      </c>
      <c r="I4" s="9">
        <f>SUM(I5:I43)</f>
        <v>76678139</v>
      </c>
      <c r="J4" s="9">
        <f t="shared" ref="J4:K4" si="0">SUM(J5:J43)</f>
        <v>81786117</v>
      </c>
      <c r="K4" s="9">
        <f t="shared" si="0"/>
        <v>86377053</v>
      </c>
      <c r="L4" s="9">
        <f>+G4+I4+J4+K4</f>
        <v>1236815738.96</v>
      </c>
    </row>
    <row r="5" spans="2:12" ht="15.6" x14ac:dyDescent="0.3">
      <c r="B5" s="5" t="s">
        <v>28</v>
      </c>
      <c r="C5" s="5" t="s">
        <v>29</v>
      </c>
      <c r="D5" s="6">
        <v>625856268.65999997</v>
      </c>
      <c r="E5" s="6">
        <v>33209508.010000002</v>
      </c>
      <c r="F5" s="6">
        <v>196013788.44999999</v>
      </c>
      <c r="G5" s="6">
        <v>788660549.10000002</v>
      </c>
      <c r="I5" s="9">
        <v>59471168</v>
      </c>
      <c r="J5" s="9">
        <v>51082973</v>
      </c>
      <c r="K5" s="9">
        <v>69997294</v>
      </c>
      <c r="L5" s="9">
        <f>+G5+I5+J5+K5</f>
        <v>969211984.10000002</v>
      </c>
    </row>
    <row r="6" spans="2:12" x14ac:dyDescent="0.25">
      <c r="B6" s="3" t="s">
        <v>30</v>
      </c>
      <c r="C6" s="3" t="s">
        <v>31</v>
      </c>
      <c r="D6" s="4">
        <v>2467979.66</v>
      </c>
      <c r="E6" s="4">
        <v>0</v>
      </c>
      <c r="F6" s="4">
        <v>717247.67</v>
      </c>
      <c r="G6" s="4">
        <v>3185227.33</v>
      </c>
      <c r="I6" s="9"/>
      <c r="J6" s="9"/>
      <c r="K6" s="9"/>
      <c r="L6" s="9"/>
    </row>
    <row r="7" spans="2:12" x14ac:dyDescent="0.25">
      <c r="B7" s="3" t="s">
        <v>32</v>
      </c>
      <c r="C7" s="3" t="s">
        <v>33</v>
      </c>
      <c r="D7" s="4">
        <v>1148538.44</v>
      </c>
      <c r="E7" s="4">
        <v>0</v>
      </c>
      <c r="F7" s="4">
        <v>9913</v>
      </c>
      <c r="G7" s="4">
        <v>1158451.44</v>
      </c>
      <c r="I7" s="9"/>
      <c r="J7" s="9"/>
      <c r="K7" s="9"/>
      <c r="L7" s="9"/>
    </row>
    <row r="8" spans="2:12" x14ac:dyDescent="0.25">
      <c r="B8" s="3" t="s">
        <v>34</v>
      </c>
      <c r="C8" s="3" t="s">
        <v>35</v>
      </c>
      <c r="D8" s="4">
        <v>1319441.22</v>
      </c>
      <c r="E8" s="4">
        <v>0</v>
      </c>
      <c r="F8" s="4">
        <v>707334.67</v>
      </c>
      <c r="G8" s="4">
        <v>2026775.89</v>
      </c>
      <c r="I8" s="9"/>
      <c r="J8" s="9"/>
      <c r="K8" s="9"/>
      <c r="L8" s="9"/>
    </row>
    <row r="9" spans="2:12" x14ac:dyDescent="0.25">
      <c r="B9" s="3" t="s">
        <v>36</v>
      </c>
      <c r="C9" s="3" t="s">
        <v>37</v>
      </c>
      <c r="D9" s="4">
        <v>557448885.35000002</v>
      </c>
      <c r="E9" s="4">
        <v>2316829.9500000002</v>
      </c>
      <c r="F9" s="4">
        <v>134101922.05</v>
      </c>
      <c r="G9" s="4">
        <v>689233977.45000005</v>
      </c>
      <c r="I9" s="9"/>
      <c r="J9" s="9"/>
      <c r="K9" s="9"/>
      <c r="L9" s="9"/>
    </row>
    <row r="10" spans="2:12" x14ac:dyDescent="0.25">
      <c r="B10" s="3" t="s">
        <v>38</v>
      </c>
      <c r="C10" s="3" t="s">
        <v>39</v>
      </c>
      <c r="D10" s="4">
        <v>324395024.69999999</v>
      </c>
      <c r="E10" s="4">
        <v>2316829.9500000002</v>
      </c>
      <c r="F10" s="4">
        <v>20791752.460000001</v>
      </c>
      <c r="G10" s="4">
        <v>342869947.20999998</v>
      </c>
      <c r="I10" s="9"/>
      <c r="J10" s="9"/>
      <c r="K10" s="9"/>
      <c r="L10" s="9"/>
    </row>
    <row r="11" spans="2:12" x14ac:dyDescent="0.25">
      <c r="B11" s="3" t="s">
        <v>40</v>
      </c>
      <c r="C11" s="3" t="s">
        <v>41</v>
      </c>
      <c r="D11" s="4">
        <v>225537773.55000001</v>
      </c>
      <c r="E11" s="4">
        <v>0</v>
      </c>
      <c r="F11" s="4">
        <v>109425120.45999999</v>
      </c>
      <c r="G11" s="4">
        <v>334962894.00999999</v>
      </c>
      <c r="I11" s="9"/>
      <c r="J11" s="9"/>
      <c r="K11" s="9"/>
      <c r="L11" s="9"/>
    </row>
    <row r="12" spans="2:12" x14ac:dyDescent="0.25">
      <c r="B12" s="3" t="s">
        <v>42</v>
      </c>
      <c r="C12" s="3" t="s">
        <v>43</v>
      </c>
      <c r="D12" s="4">
        <v>7516087.0999999996</v>
      </c>
      <c r="E12" s="4">
        <v>0</v>
      </c>
      <c r="F12" s="4">
        <v>3885049.13</v>
      </c>
      <c r="G12" s="4">
        <v>11401136.23</v>
      </c>
      <c r="I12" s="9"/>
      <c r="J12" s="9"/>
      <c r="K12" s="9"/>
      <c r="L12" s="9"/>
    </row>
    <row r="13" spans="2:12" x14ac:dyDescent="0.25">
      <c r="B13" s="3" t="s">
        <v>44</v>
      </c>
      <c r="C13" s="3" t="s">
        <v>45</v>
      </c>
      <c r="D13" s="4">
        <v>10641857.380000001</v>
      </c>
      <c r="E13" s="4">
        <v>30007229.140000001</v>
      </c>
      <c r="F13" s="4">
        <v>32901618.280000001</v>
      </c>
      <c r="G13" s="4">
        <v>13536246.52</v>
      </c>
      <c r="I13" s="9"/>
      <c r="J13" s="9"/>
      <c r="K13" s="9"/>
      <c r="L13" s="9"/>
    </row>
    <row r="14" spans="2:12" x14ac:dyDescent="0.25">
      <c r="B14" s="3" t="s">
        <v>46</v>
      </c>
      <c r="C14" s="3" t="s">
        <v>47</v>
      </c>
      <c r="D14" s="4">
        <v>10641857.380000001</v>
      </c>
      <c r="E14" s="4">
        <v>30007229.140000001</v>
      </c>
      <c r="F14" s="4">
        <v>32901618.280000001</v>
      </c>
      <c r="G14" s="4">
        <v>13536246.52</v>
      </c>
      <c r="I14" s="9"/>
      <c r="J14" s="9"/>
      <c r="K14" s="9"/>
      <c r="L14" s="9"/>
    </row>
    <row r="15" spans="2:12" x14ac:dyDescent="0.25">
      <c r="B15" s="3" t="s">
        <v>48</v>
      </c>
      <c r="C15" s="3" t="s">
        <v>49</v>
      </c>
      <c r="D15" s="4">
        <v>55043597.899999999</v>
      </c>
      <c r="E15" s="4">
        <v>881244.62</v>
      </c>
      <c r="F15" s="4">
        <v>28133454.219999999</v>
      </c>
      <c r="G15" s="4">
        <v>82295807.5</v>
      </c>
      <c r="I15" s="9"/>
      <c r="J15" s="9"/>
      <c r="K15" s="9"/>
      <c r="L15" s="9"/>
    </row>
    <row r="16" spans="2:12" x14ac:dyDescent="0.25">
      <c r="B16" s="3" t="s">
        <v>50</v>
      </c>
      <c r="C16" s="3" t="s">
        <v>51</v>
      </c>
      <c r="D16" s="4">
        <v>55043597.899999999</v>
      </c>
      <c r="E16" s="4">
        <v>881244.62</v>
      </c>
      <c r="F16" s="4">
        <v>28133454.219999999</v>
      </c>
      <c r="G16" s="4">
        <v>82295807.5</v>
      </c>
      <c r="I16" s="9"/>
      <c r="J16" s="9"/>
      <c r="K16" s="9"/>
      <c r="L16" s="9"/>
    </row>
    <row r="17" spans="2:12" x14ac:dyDescent="0.25">
      <c r="B17" s="3" t="s">
        <v>52</v>
      </c>
      <c r="C17" s="3" t="s">
        <v>53</v>
      </c>
      <c r="D17" s="4">
        <v>253948.37</v>
      </c>
      <c r="E17" s="4">
        <v>4204.3</v>
      </c>
      <c r="F17" s="4">
        <v>159546.23000000001</v>
      </c>
      <c r="G17" s="4">
        <v>409290.3</v>
      </c>
      <c r="I17" s="9"/>
      <c r="J17" s="9"/>
      <c r="K17" s="9"/>
      <c r="L17" s="9"/>
    </row>
    <row r="18" spans="2:12" x14ac:dyDescent="0.25">
      <c r="B18" s="3" t="s">
        <v>54</v>
      </c>
      <c r="C18" s="3" t="s">
        <v>55</v>
      </c>
      <c r="D18" s="4">
        <v>253948.37</v>
      </c>
      <c r="E18" s="4">
        <v>4204.3</v>
      </c>
      <c r="F18" s="4">
        <v>159546.23000000001</v>
      </c>
      <c r="G18" s="4">
        <v>409290.3</v>
      </c>
      <c r="I18" s="9"/>
      <c r="J18" s="9"/>
      <c r="K18" s="9"/>
      <c r="L18" s="9"/>
    </row>
    <row r="19" spans="2:12" ht="15.6" x14ac:dyDescent="0.3">
      <c r="B19" s="5" t="s">
        <v>56</v>
      </c>
      <c r="C19" s="5" t="s">
        <v>57</v>
      </c>
      <c r="D19" s="6">
        <v>96809562.540000007</v>
      </c>
      <c r="E19" s="6">
        <v>13546448.560000001</v>
      </c>
      <c r="F19" s="6">
        <v>54228377.399999999</v>
      </c>
      <c r="G19" s="6">
        <v>137491491.38</v>
      </c>
      <c r="I19" s="9">
        <v>11523325</v>
      </c>
      <c r="J19" s="9">
        <v>23751322</v>
      </c>
      <c r="K19" s="9">
        <v>11024804</v>
      </c>
      <c r="L19" s="9">
        <f>+G19+I19+J19+K19</f>
        <v>183790942.38</v>
      </c>
    </row>
    <row r="20" spans="2:12" x14ac:dyDescent="0.25">
      <c r="B20" s="3" t="s">
        <v>58</v>
      </c>
      <c r="C20" s="3" t="s">
        <v>59</v>
      </c>
      <c r="D20" s="4">
        <v>3248032.5</v>
      </c>
      <c r="E20" s="4">
        <v>825</v>
      </c>
      <c r="F20" s="4">
        <v>1436833</v>
      </c>
      <c r="G20" s="4">
        <v>4684040.5</v>
      </c>
      <c r="I20" s="9"/>
      <c r="J20" s="9"/>
      <c r="K20" s="9"/>
      <c r="L20" s="9"/>
    </row>
    <row r="21" spans="2:12" x14ac:dyDescent="0.25">
      <c r="B21" s="3" t="s">
        <v>60</v>
      </c>
      <c r="C21" s="3" t="s">
        <v>61</v>
      </c>
      <c r="D21" s="4">
        <v>1071266.5</v>
      </c>
      <c r="E21" s="4">
        <v>825</v>
      </c>
      <c r="F21" s="4">
        <v>479690</v>
      </c>
      <c r="G21" s="4">
        <v>1550131.5</v>
      </c>
      <c r="I21" s="9"/>
      <c r="J21" s="9"/>
      <c r="K21" s="9"/>
      <c r="L21" s="9"/>
    </row>
    <row r="22" spans="2:12" x14ac:dyDescent="0.25">
      <c r="B22" s="3" t="s">
        <v>62</v>
      </c>
      <c r="C22" s="3" t="s">
        <v>63</v>
      </c>
      <c r="D22" s="4">
        <v>1828086</v>
      </c>
      <c r="E22" s="4">
        <v>0</v>
      </c>
      <c r="F22" s="4">
        <v>893263</v>
      </c>
      <c r="G22" s="4">
        <v>2721349</v>
      </c>
      <c r="I22" s="9"/>
      <c r="J22" s="9"/>
      <c r="K22" s="9"/>
      <c r="L22" s="9"/>
    </row>
    <row r="23" spans="2:12" x14ac:dyDescent="0.25">
      <c r="B23" s="3" t="s">
        <v>64</v>
      </c>
      <c r="C23" s="3" t="s">
        <v>65</v>
      </c>
      <c r="D23" s="4">
        <v>348680</v>
      </c>
      <c r="E23" s="4">
        <v>0</v>
      </c>
      <c r="F23" s="4">
        <v>63880</v>
      </c>
      <c r="G23" s="4">
        <v>412560</v>
      </c>
      <c r="I23" s="9"/>
      <c r="J23" s="9"/>
      <c r="K23" s="9"/>
      <c r="L23" s="9"/>
    </row>
    <row r="24" spans="2:12" x14ac:dyDescent="0.25">
      <c r="B24" s="3" t="s">
        <v>66</v>
      </c>
      <c r="C24" s="3" t="s">
        <v>67</v>
      </c>
      <c r="D24" s="4">
        <v>91367487.329999998</v>
      </c>
      <c r="E24" s="4">
        <v>13208273.24</v>
      </c>
      <c r="F24" s="4">
        <v>51724248.159999996</v>
      </c>
      <c r="G24" s="4">
        <v>129883462.25</v>
      </c>
      <c r="I24" s="9"/>
      <c r="J24" s="9"/>
      <c r="K24" s="9"/>
      <c r="L24" s="9"/>
    </row>
    <row r="25" spans="2:12" x14ac:dyDescent="0.25">
      <c r="B25" s="3" t="s">
        <v>68</v>
      </c>
      <c r="C25" s="3" t="s">
        <v>69</v>
      </c>
      <c r="D25" s="4">
        <v>6158154.9000000004</v>
      </c>
      <c r="E25" s="4">
        <v>1141.44</v>
      </c>
      <c r="F25" s="4">
        <v>1119061.51</v>
      </c>
      <c r="G25" s="4">
        <v>7276074.9699999997</v>
      </c>
      <c r="I25" s="9"/>
      <c r="J25" s="9"/>
      <c r="K25" s="9"/>
      <c r="L25" s="9"/>
    </row>
    <row r="26" spans="2:12" x14ac:dyDescent="0.25">
      <c r="B26" s="3" t="s">
        <v>70</v>
      </c>
      <c r="C26" s="3" t="s">
        <v>71</v>
      </c>
      <c r="D26" s="4">
        <v>28145028.68</v>
      </c>
      <c r="E26" s="4">
        <v>27495</v>
      </c>
      <c r="F26" s="4">
        <v>14060203.050000001</v>
      </c>
      <c r="G26" s="4">
        <v>42177736.729999997</v>
      </c>
      <c r="I26" s="9"/>
      <c r="J26" s="9"/>
      <c r="K26" s="9"/>
      <c r="L26" s="9"/>
    </row>
    <row r="27" spans="2:12" x14ac:dyDescent="0.25">
      <c r="B27" s="3" t="s">
        <v>72</v>
      </c>
      <c r="C27" s="3" t="s">
        <v>73</v>
      </c>
      <c r="D27" s="4">
        <v>17029397.850000001</v>
      </c>
      <c r="E27" s="4">
        <v>12661713.880000001</v>
      </c>
      <c r="F27" s="4">
        <v>22382113.760000002</v>
      </c>
      <c r="G27" s="4">
        <v>26749797.73</v>
      </c>
      <c r="I27" s="9"/>
      <c r="J27" s="9"/>
      <c r="K27" s="9"/>
      <c r="L27" s="9"/>
    </row>
    <row r="28" spans="2:12" x14ac:dyDescent="0.25">
      <c r="B28" s="3" t="s">
        <v>74</v>
      </c>
      <c r="C28" s="3" t="s">
        <v>75</v>
      </c>
      <c r="D28" s="4">
        <v>3946675</v>
      </c>
      <c r="E28" s="4">
        <v>7105</v>
      </c>
      <c r="F28" s="4">
        <v>2223510</v>
      </c>
      <c r="G28" s="4">
        <v>6163080</v>
      </c>
      <c r="I28" s="9"/>
      <c r="J28" s="9"/>
      <c r="K28" s="9"/>
      <c r="L28" s="9"/>
    </row>
    <row r="29" spans="2:12" x14ac:dyDescent="0.25">
      <c r="B29" s="3" t="s">
        <v>76</v>
      </c>
      <c r="C29" s="3" t="s">
        <v>77</v>
      </c>
      <c r="D29" s="4">
        <v>12486203.18</v>
      </c>
      <c r="E29" s="4">
        <v>293707.92</v>
      </c>
      <c r="F29" s="4">
        <v>2585340.25</v>
      </c>
      <c r="G29" s="4">
        <v>14777835.51</v>
      </c>
      <c r="I29" s="9"/>
      <c r="J29" s="9"/>
      <c r="K29" s="9"/>
      <c r="L29" s="9"/>
    </row>
    <row r="30" spans="2:12" x14ac:dyDescent="0.25">
      <c r="B30" s="3" t="s">
        <v>78</v>
      </c>
      <c r="C30" s="3" t="s">
        <v>79</v>
      </c>
      <c r="D30" s="4">
        <v>2581023</v>
      </c>
      <c r="E30" s="4">
        <v>63230</v>
      </c>
      <c r="F30" s="4">
        <v>1497157</v>
      </c>
      <c r="G30" s="4">
        <v>4014950</v>
      </c>
      <c r="I30" s="9"/>
      <c r="J30" s="9"/>
      <c r="K30" s="9"/>
      <c r="L30" s="9"/>
    </row>
    <row r="31" spans="2:12" x14ac:dyDescent="0.25">
      <c r="B31" s="3" t="s">
        <v>80</v>
      </c>
      <c r="C31" s="3" t="s">
        <v>81</v>
      </c>
      <c r="D31" s="4">
        <v>6381261.7999999998</v>
      </c>
      <c r="E31" s="4">
        <v>19255</v>
      </c>
      <c r="F31" s="4">
        <v>3099091</v>
      </c>
      <c r="G31" s="4">
        <v>9461097.8000000007</v>
      </c>
      <c r="I31" s="9"/>
      <c r="J31" s="9"/>
      <c r="K31" s="9"/>
      <c r="L31" s="9"/>
    </row>
    <row r="32" spans="2:12" x14ac:dyDescent="0.25">
      <c r="B32" s="3" t="s">
        <v>82</v>
      </c>
      <c r="C32" s="3" t="s">
        <v>83</v>
      </c>
      <c r="D32" s="4">
        <v>1102675</v>
      </c>
      <c r="E32" s="4">
        <v>106295</v>
      </c>
      <c r="F32" s="4">
        <v>377609</v>
      </c>
      <c r="G32" s="4">
        <v>1373989</v>
      </c>
      <c r="I32" s="9"/>
      <c r="J32" s="9"/>
      <c r="K32" s="9"/>
      <c r="L32" s="9"/>
    </row>
    <row r="33" spans="2:12" x14ac:dyDescent="0.25">
      <c r="B33" s="3" t="s">
        <v>84</v>
      </c>
      <c r="C33" s="3" t="s">
        <v>85</v>
      </c>
      <c r="D33" s="4">
        <v>165</v>
      </c>
      <c r="E33" s="4">
        <v>0</v>
      </c>
      <c r="F33" s="4">
        <v>0</v>
      </c>
      <c r="G33" s="4">
        <v>165</v>
      </c>
      <c r="I33" s="9"/>
      <c r="J33" s="9"/>
      <c r="K33" s="9"/>
      <c r="L33" s="9"/>
    </row>
    <row r="34" spans="2:12" x14ac:dyDescent="0.25">
      <c r="B34" s="3" t="s">
        <v>86</v>
      </c>
      <c r="C34" s="3" t="s">
        <v>87</v>
      </c>
      <c r="D34" s="4">
        <v>13536902.92</v>
      </c>
      <c r="E34" s="4">
        <v>28330</v>
      </c>
      <c r="F34" s="4">
        <v>4380162.59</v>
      </c>
      <c r="G34" s="4">
        <v>17888735.510000002</v>
      </c>
      <c r="I34" s="9"/>
      <c r="J34" s="9"/>
      <c r="K34" s="9"/>
      <c r="L34" s="9"/>
    </row>
    <row r="35" spans="2:12" x14ac:dyDescent="0.25">
      <c r="B35" s="3" t="s">
        <v>88</v>
      </c>
      <c r="C35" s="3" t="s">
        <v>89</v>
      </c>
      <c r="D35" s="4">
        <v>1209720.9099999999</v>
      </c>
      <c r="E35" s="4">
        <v>337350.32</v>
      </c>
      <c r="F35" s="4">
        <v>907768.81</v>
      </c>
      <c r="G35" s="4">
        <v>1780139.4</v>
      </c>
      <c r="I35" s="9"/>
      <c r="J35" s="9"/>
      <c r="K35" s="9"/>
      <c r="L35" s="9"/>
    </row>
    <row r="36" spans="2:12" x14ac:dyDescent="0.25">
      <c r="B36" s="3" t="s">
        <v>90</v>
      </c>
      <c r="C36" s="3" t="s">
        <v>91</v>
      </c>
      <c r="D36" s="4">
        <v>1209720.9099999999</v>
      </c>
      <c r="E36" s="4">
        <v>337350.32</v>
      </c>
      <c r="F36" s="4">
        <v>907768.81</v>
      </c>
      <c r="G36" s="4">
        <v>1780139.4</v>
      </c>
      <c r="I36" s="9"/>
      <c r="J36" s="9"/>
      <c r="K36" s="9"/>
      <c r="L36" s="9"/>
    </row>
    <row r="37" spans="2:12" x14ac:dyDescent="0.25">
      <c r="B37" s="3" t="s">
        <v>92</v>
      </c>
      <c r="C37" s="3" t="s">
        <v>93</v>
      </c>
      <c r="D37" s="4">
        <v>984321.8</v>
      </c>
      <c r="E37" s="4">
        <v>0</v>
      </c>
      <c r="F37" s="4">
        <v>159527.43</v>
      </c>
      <c r="G37" s="4">
        <v>1143849.23</v>
      </c>
      <c r="I37" s="9"/>
      <c r="J37" s="9"/>
      <c r="K37" s="9"/>
      <c r="L37" s="9"/>
    </row>
    <row r="38" spans="2:12" x14ac:dyDescent="0.25">
      <c r="B38" s="3" t="s">
        <v>94</v>
      </c>
      <c r="C38" s="3" t="s">
        <v>95</v>
      </c>
      <c r="D38" s="4">
        <v>984321.8</v>
      </c>
      <c r="E38" s="4">
        <v>0</v>
      </c>
      <c r="F38" s="4">
        <v>159527.43</v>
      </c>
      <c r="G38" s="4">
        <v>1143849.23</v>
      </c>
      <c r="I38" s="9"/>
      <c r="J38" s="9"/>
      <c r="K38" s="9"/>
      <c r="L38" s="9"/>
    </row>
    <row r="39" spans="2:12" ht="15.6" x14ac:dyDescent="0.3">
      <c r="B39" s="5" t="s">
        <v>96</v>
      </c>
      <c r="C39" s="5" t="s">
        <v>97</v>
      </c>
      <c r="D39" s="6">
        <v>28012354.41</v>
      </c>
      <c r="E39" s="6">
        <v>3292945.19</v>
      </c>
      <c r="F39" s="6">
        <v>13489660.35</v>
      </c>
      <c r="G39" s="6">
        <v>38209069.57</v>
      </c>
      <c r="I39" s="9">
        <v>3222741</v>
      </c>
      <c r="J39" s="9">
        <v>3245639</v>
      </c>
      <c r="K39" s="9">
        <v>3189688</v>
      </c>
      <c r="L39" s="9">
        <f>+G39+I39+J39+K39</f>
        <v>47867137.57</v>
      </c>
    </row>
    <row r="40" spans="2:12" x14ac:dyDescent="0.25">
      <c r="B40" s="3" t="s">
        <v>98</v>
      </c>
      <c r="C40" s="3" t="s">
        <v>99</v>
      </c>
      <c r="D40" s="4">
        <v>28012354.41</v>
      </c>
      <c r="E40" s="4">
        <v>3292945.19</v>
      </c>
      <c r="F40" s="4">
        <v>13489660.35</v>
      </c>
      <c r="G40" s="4">
        <v>38209069.57</v>
      </c>
      <c r="I40" s="9"/>
      <c r="J40" s="9"/>
      <c r="K40" s="9"/>
      <c r="L40" s="9"/>
    </row>
    <row r="41" spans="2:12" x14ac:dyDescent="0.25">
      <c r="B41" s="3" t="s">
        <v>100</v>
      </c>
      <c r="C41" s="3" t="s">
        <v>101</v>
      </c>
      <c r="D41" s="4">
        <v>626239</v>
      </c>
      <c r="E41" s="4">
        <v>2325</v>
      </c>
      <c r="F41" s="4">
        <v>220217.4</v>
      </c>
      <c r="G41" s="4">
        <v>844131.4</v>
      </c>
      <c r="I41" s="9"/>
      <c r="J41" s="9"/>
      <c r="K41" s="9"/>
      <c r="L41" s="9"/>
    </row>
    <row r="42" spans="2:12" x14ac:dyDescent="0.25">
      <c r="B42" s="3" t="s">
        <v>102</v>
      </c>
      <c r="C42" s="3" t="s">
        <v>103</v>
      </c>
      <c r="D42" s="4">
        <v>27386115.41</v>
      </c>
      <c r="E42" s="4">
        <v>3290620.19</v>
      </c>
      <c r="F42" s="4">
        <v>13269442.949999999</v>
      </c>
      <c r="G42" s="4">
        <v>37364938.170000002</v>
      </c>
      <c r="I42" s="9"/>
      <c r="J42" s="9"/>
      <c r="K42" s="9"/>
      <c r="L42" s="9"/>
    </row>
    <row r="43" spans="2:12" ht="15.6" x14ac:dyDescent="0.3">
      <c r="B43" s="5" t="s">
        <v>104</v>
      </c>
      <c r="C43" s="5" t="s">
        <v>105</v>
      </c>
      <c r="D43" s="6">
        <v>19871657.43</v>
      </c>
      <c r="E43" s="6">
        <v>270941.21000000002</v>
      </c>
      <c r="F43" s="6">
        <v>8012603.6900000004</v>
      </c>
      <c r="G43" s="6">
        <v>27613319.91</v>
      </c>
      <c r="I43" s="9">
        <v>2460905</v>
      </c>
      <c r="J43" s="9">
        <v>3706183</v>
      </c>
      <c r="K43" s="9">
        <v>2165267</v>
      </c>
      <c r="L43" s="9">
        <f>+I43+J43+K43+G43</f>
        <v>35945674.909999996</v>
      </c>
    </row>
    <row r="44" spans="2:12" x14ac:dyDescent="0.25">
      <c r="B44" s="3" t="s">
        <v>106</v>
      </c>
      <c r="C44" s="3" t="s">
        <v>107</v>
      </c>
      <c r="D44" s="4">
        <v>16275011.52</v>
      </c>
      <c r="E44" s="4">
        <v>29692.799999999999</v>
      </c>
      <c r="F44" s="4">
        <v>6429992.5800000001</v>
      </c>
      <c r="G44" s="4">
        <v>22675311.300000001</v>
      </c>
      <c r="I44" s="9"/>
      <c r="J44" s="9"/>
      <c r="K44" s="9"/>
      <c r="L44" s="9"/>
    </row>
    <row r="45" spans="2:12" x14ac:dyDescent="0.25">
      <c r="B45" s="3" t="s">
        <v>108</v>
      </c>
      <c r="C45" s="3" t="s">
        <v>109</v>
      </c>
      <c r="D45" s="4">
        <v>16275011.52</v>
      </c>
      <c r="E45" s="4">
        <v>29692.799999999999</v>
      </c>
      <c r="F45" s="4">
        <v>6429992.5800000001</v>
      </c>
      <c r="G45" s="4">
        <v>22675311.300000001</v>
      </c>
      <c r="I45" s="9"/>
      <c r="J45" s="9"/>
      <c r="K45" s="9"/>
      <c r="L45" s="9"/>
    </row>
    <row r="46" spans="2:12" x14ac:dyDescent="0.25">
      <c r="B46" s="3" t="s">
        <v>110</v>
      </c>
      <c r="C46" s="3" t="s">
        <v>111</v>
      </c>
      <c r="D46" s="4">
        <v>66790</v>
      </c>
      <c r="E46" s="4">
        <v>0</v>
      </c>
      <c r="F46" s="4">
        <v>0</v>
      </c>
      <c r="G46" s="4">
        <v>66790</v>
      </c>
      <c r="I46" s="9"/>
      <c r="J46" s="9"/>
      <c r="K46" s="9"/>
      <c r="L46" s="9"/>
    </row>
    <row r="47" spans="2:12" x14ac:dyDescent="0.25">
      <c r="B47" s="3" t="s">
        <v>112</v>
      </c>
      <c r="C47" s="3" t="s">
        <v>113</v>
      </c>
      <c r="D47" s="4">
        <v>66790</v>
      </c>
      <c r="E47" s="4">
        <v>0</v>
      </c>
      <c r="F47" s="4">
        <v>0</v>
      </c>
      <c r="G47" s="4">
        <v>66790</v>
      </c>
      <c r="I47" s="9"/>
      <c r="J47" s="9"/>
      <c r="K47" s="9"/>
      <c r="L47" s="9"/>
    </row>
    <row r="48" spans="2:12" x14ac:dyDescent="0.25">
      <c r="B48" s="3" t="s">
        <v>114</v>
      </c>
      <c r="C48" s="3" t="s">
        <v>115</v>
      </c>
      <c r="D48" s="4">
        <v>2832278.8</v>
      </c>
      <c r="E48" s="4">
        <v>200</v>
      </c>
      <c r="F48" s="4">
        <v>1103413.7</v>
      </c>
      <c r="G48" s="4">
        <v>3935492.5</v>
      </c>
      <c r="I48" s="9"/>
      <c r="J48" s="9"/>
      <c r="K48" s="9"/>
      <c r="L48" s="9"/>
    </row>
    <row r="49" spans="2:12" x14ac:dyDescent="0.25">
      <c r="B49" s="3" t="s">
        <v>116</v>
      </c>
      <c r="C49" s="3" t="s">
        <v>117</v>
      </c>
      <c r="D49" s="4">
        <v>2832278.8</v>
      </c>
      <c r="E49" s="4">
        <v>200</v>
      </c>
      <c r="F49" s="4">
        <v>1103413.7</v>
      </c>
      <c r="G49" s="4">
        <v>3935492.5</v>
      </c>
      <c r="I49" s="9"/>
      <c r="J49" s="9"/>
      <c r="K49" s="9"/>
      <c r="L49" s="9"/>
    </row>
    <row r="50" spans="2:12" x14ac:dyDescent="0.25">
      <c r="B50" s="3" t="s">
        <v>118</v>
      </c>
      <c r="C50" s="3" t="s">
        <v>119</v>
      </c>
      <c r="D50" s="4">
        <v>58245.18</v>
      </c>
      <c r="E50" s="4">
        <v>0</v>
      </c>
      <c r="F50" s="4">
        <v>0</v>
      </c>
      <c r="G50" s="4">
        <v>58245.18</v>
      </c>
      <c r="I50" s="9"/>
      <c r="J50" s="9"/>
      <c r="K50" s="9"/>
      <c r="L50" s="9"/>
    </row>
    <row r="51" spans="2:12" x14ac:dyDescent="0.25">
      <c r="B51" s="3" t="s">
        <v>120</v>
      </c>
      <c r="C51" s="3" t="s">
        <v>121</v>
      </c>
      <c r="D51" s="4">
        <v>58245.18</v>
      </c>
      <c r="E51" s="4">
        <v>0</v>
      </c>
      <c r="F51" s="4">
        <v>0</v>
      </c>
      <c r="G51" s="4">
        <v>58245.18</v>
      </c>
      <c r="I51" s="9"/>
      <c r="J51" s="9"/>
      <c r="K51" s="9"/>
      <c r="L51" s="9"/>
    </row>
    <row r="52" spans="2:12" x14ac:dyDescent="0.25">
      <c r="B52" s="3" t="s">
        <v>122</v>
      </c>
      <c r="C52" s="3" t="s">
        <v>123</v>
      </c>
      <c r="D52" s="4">
        <v>639331.93000000005</v>
      </c>
      <c r="E52" s="4">
        <v>241048.41</v>
      </c>
      <c r="F52" s="4">
        <v>479197.41</v>
      </c>
      <c r="G52" s="4">
        <v>877480.93</v>
      </c>
      <c r="I52" s="9"/>
      <c r="J52" s="9"/>
      <c r="K52" s="9"/>
      <c r="L52" s="9"/>
    </row>
    <row r="53" spans="2:12" x14ac:dyDescent="0.25">
      <c r="B53" s="3" t="s">
        <v>124</v>
      </c>
      <c r="C53" s="3" t="s">
        <v>125</v>
      </c>
      <c r="D53" s="4">
        <v>639331.93000000005</v>
      </c>
      <c r="E53" s="4">
        <v>241048.41</v>
      </c>
      <c r="F53" s="4">
        <v>479197.41</v>
      </c>
      <c r="G53" s="4">
        <v>877480.93</v>
      </c>
      <c r="I53" s="9"/>
      <c r="J53" s="9"/>
      <c r="K53" s="9"/>
      <c r="L53" s="9"/>
    </row>
    <row r="54" spans="2:12" x14ac:dyDescent="0.25">
      <c r="B54" s="3" t="s">
        <v>126</v>
      </c>
      <c r="C54" s="3" t="s">
        <v>127</v>
      </c>
      <c r="D54" s="4">
        <v>451277218.89999998</v>
      </c>
      <c r="E54" s="4">
        <v>40151625.420000002</v>
      </c>
      <c r="F54" s="4">
        <v>274102513.85000002</v>
      </c>
      <c r="G54" s="4">
        <v>685228107.33000004</v>
      </c>
      <c r="I54" s="9"/>
      <c r="J54" s="9"/>
      <c r="K54" s="9"/>
      <c r="L54" s="9"/>
    </row>
    <row r="55" spans="2:12" ht="15.6" x14ac:dyDescent="0.3">
      <c r="B55" s="5" t="s">
        <v>128</v>
      </c>
      <c r="C55" s="5" t="s">
        <v>129</v>
      </c>
      <c r="D55" s="6">
        <v>451277218.89999998</v>
      </c>
      <c r="E55" s="6">
        <v>40151625.420000002</v>
      </c>
      <c r="F55" s="6">
        <v>274102513.85000002</v>
      </c>
      <c r="G55" s="6">
        <v>685228107.33000004</v>
      </c>
      <c r="I55" s="9">
        <f>+I56+I58</f>
        <v>60818307</v>
      </c>
      <c r="J55" s="9">
        <f t="shared" ref="J55:K55" si="1">+J56+J58</f>
        <v>58149601</v>
      </c>
      <c r="K55" s="9">
        <f t="shared" si="1"/>
        <v>58149599</v>
      </c>
      <c r="L55" s="9">
        <f>SUM(G55:K55)</f>
        <v>862345614.33000004</v>
      </c>
    </row>
    <row r="56" spans="2:12" x14ac:dyDescent="0.25">
      <c r="B56" s="3" t="s">
        <v>130</v>
      </c>
      <c r="C56" s="3" t="s">
        <v>131</v>
      </c>
      <c r="D56" s="4">
        <v>293678457.81</v>
      </c>
      <c r="E56" s="4">
        <v>6613672</v>
      </c>
      <c r="F56" s="4">
        <v>121843470.16</v>
      </c>
      <c r="G56" s="4">
        <v>408908255.97000003</v>
      </c>
      <c r="I56" s="9">
        <v>40109663</v>
      </c>
      <c r="J56" s="9">
        <v>40109663</v>
      </c>
      <c r="K56" s="9">
        <v>40109661</v>
      </c>
      <c r="L56" s="9">
        <f>+G56+I56+J56+K56</f>
        <v>529237242.97000003</v>
      </c>
    </row>
    <row r="57" spans="2:12" ht="15.6" x14ac:dyDescent="0.3">
      <c r="B57" s="5" t="s">
        <v>132</v>
      </c>
      <c r="C57" s="5" t="s">
        <v>133</v>
      </c>
      <c r="D57" s="6">
        <v>293678457.81</v>
      </c>
      <c r="E57" s="6">
        <v>6613672</v>
      </c>
      <c r="F57" s="6">
        <v>121843470.16</v>
      </c>
      <c r="G57" s="6">
        <v>408908255.97000003</v>
      </c>
      <c r="I57" s="9"/>
      <c r="J57" s="9"/>
      <c r="K57" s="9"/>
      <c r="L57" s="9"/>
    </row>
    <row r="58" spans="2:12" x14ac:dyDescent="0.25">
      <c r="B58" s="3" t="s">
        <v>134</v>
      </c>
      <c r="C58" s="3" t="s">
        <v>135</v>
      </c>
      <c r="D58" s="4">
        <v>122482953</v>
      </c>
      <c r="E58" s="4">
        <v>18071778</v>
      </c>
      <c r="F58" s="4">
        <v>79117257</v>
      </c>
      <c r="G58" s="4">
        <v>183528432</v>
      </c>
      <c r="I58" s="9">
        <v>20708644</v>
      </c>
      <c r="J58" s="9">
        <v>18039938</v>
      </c>
      <c r="K58" s="9">
        <v>18039938</v>
      </c>
      <c r="L58" s="9">
        <f>+G58+I58+J58+K58</f>
        <v>240316952</v>
      </c>
    </row>
    <row r="59" spans="2:12" ht="15.6" x14ac:dyDescent="0.3">
      <c r="B59" s="5" t="s">
        <v>136</v>
      </c>
      <c r="C59" s="5" t="s">
        <v>137</v>
      </c>
      <c r="D59" s="6">
        <v>122482953</v>
      </c>
      <c r="E59" s="6">
        <v>18071778</v>
      </c>
      <c r="F59" s="6">
        <v>79117257</v>
      </c>
      <c r="G59" s="6">
        <v>183528432</v>
      </c>
      <c r="I59" s="9"/>
      <c r="J59" s="9"/>
      <c r="K59" s="9"/>
      <c r="L59" s="9"/>
    </row>
    <row r="60" spans="2:12" x14ac:dyDescent="0.25">
      <c r="B60" s="3" t="s">
        <v>138</v>
      </c>
      <c r="C60" s="3" t="s">
        <v>139</v>
      </c>
      <c r="D60" s="4">
        <v>35115808.090000004</v>
      </c>
      <c r="E60" s="4">
        <v>15466175.42</v>
      </c>
      <c r="F60" s="4">
        <v>73141786.689999998</v>
      </c>
      <c r="G60" s="4">
        <v>92791419.359999999</v>
      </c>
      <c r="I60" s="9"/>
      <c r="J60" s="9"/>
      <c r="K60" s="9"/>
      <c r="L60" s="9">
        <f>+G60+I60+J60+K60</f>
        <v>92791419.359999999</v>
      </c>
    </row>
    <row r="61" spans="2:12" ht="15.6" x14ac:dyDescent="0.3">
      <c r="B61" s="5" t="s">
        <v>140</v>
      </c>
      <c r="C61" s="5" t="s">
        <v>141</v>
      </c>
      <c r="D61" s="6">
        <v>35115808.090000004</v>
      </c>
      <c r="E61" s="6">
        <v>15466175.42</v>
      </c>
      <c r="F61" s="6">
        <v>73141786.689999998</v>
      </c>
      <c r="G61" s="6">
        <v>92791419.359999999</v>
      </c>
      <c r="I61" s="9"/>
      <c r="J61" s="9"/>
      <c r="K61" s="9"/>
      <c r="L61" s="9"/>
    </row>
  </sheetData>
  <autoFilter ref="B2:L61" xr:uid="{00000000-0009-0000-0000-000002000000}"/>
  <mergeCells count="1"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7a</vt:lpstr>
      <vt:lpstr>BALANZA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 Jesus Gonzalez Martinez</dc:creator>
  <cp:lastModifiedBy>Celina Olvera Jimenez</cp:lastModifiedBy>
  <dcterms:created xsi:type="dcterms:W3CDTF">2025-02-06T16:42:54Z</dcterms:created>
  <dcterms:modified xsi:type="dcterms:W3CDTF">2026-01-15T16:08:51Z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2025-02-06T00:00:00Z</vt:filetime>
  </property>
  <property fmtid="{D5CDD505-2E9C-101B-9397-08002B2CF9AE}" pid="3" name="LastSaved">
    <vt:filetime>2025-02-06T00:00:00Z</vt:filetime>
  </property>
  <property fmtid="{D5CDD505-2E9C-101B-9397-08002B2CF9AE}" pid="4" name="Producer">
    <vt:lpwstr>iLovePDF</vt:lpwstr>
  </property>
</Properties>
</file>